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zkrupa\Documents\"/>
    </mc:Choice>
  </mc:AlternateContent>
  <xr:revisionPtr revIDLastSave="0" documentId="8_{136977C4-5B32-46B0-9310-0F23D7EA6BFF}" xr6:coauthVersionLast="47" xr6:coauthVersionMax="47" xr10:uidLastSave="{00000000-0000-0000-0000-000000000000}"/>
  <bookViews>
    <workbookView xWindow="-120" yWindow="-120" windowWidth="25440" windowHeight="15270" tabRatio="743" activeTab="1" xr2:uid="{00000000-000D-0000-FFFF-FFFF00000000}"/>
  </bookViews>
  <sheets>
    <sheet name="Bilans " sheetId="18" r:id="rId1"/>
    <sheet name="RZiS  " sheetId="19" r:id="rId2"/>
    <sheet name="kapitały 22" sheetId="20" state="hidden" r:id="rId3"/>
    <sheet name="przepływy22" sheetId="21" state="hidden" r:id="rId4"/>
  </sheets>
  <externalReferences>
    <externalReference r:id="rId5"/>
    <externalReference r:id="rId6"/>
  </externalReferences>
  <calcPr calcId="191029"/>
</workbook>
</file>

<file path=xl/calcChain.xml><?xml version="1.0" encoding="utf-8"?>
<calcChain xmlns="http://schemas.openxmlformats.org/spreadsheetml/2006/main">
  <c r="C58" i="21" l="1"/>
  <c r="C54" i="21" s="1"/>
  <c r="D54" i="21"/>
  <c r="D49" i="21"/>
  <c r="C49" i="21"/>
  <c r="D37" i="21"/>
  <c r="C37" i="21"/>
  <c r="D25" i="21"/>
  <c r="D46" i="21" s="1"/>
  <c r="C25" i="21"/>
  <c r="C46" i="21" s="1"/>
  <c r="C20" i="21"/>
  <c r="C19" i="21"/>
  <c r="C18" i="21"/>
  <c r="C17" i="21"/>
  <c r="D11" i="21"/>
  <c r="D22" i="21" s="1"/>
  <c r="C10" i="21"/>
  <c r="A1" i="21"/>
  <c r="C107" i="20"/>
  <c r="C106" i="20" s="1"/>
  <c r="D106" i="20"/>
  <c r="C99" i="20"/>
  <c r="D95" i="20"/>
  <c r="D94" i="20"/>
  <c r="D69" i="20"/>
  <c r="D68" i="20" s="1"/>
  <c r="D77" i="20" s="1"/>
  <c r="C67" i="20" s="1"/>
  <c r="C69" i="20"/>
  <c r="C68" i="20" s="1"/>
  <c r="D61" i="20"/>
  <c r="C61" i="20"/>
  <c r="D57" i="20"/>
  <c r="D56" i="20" s="1"/>
  <c r="D65" i="20" s="1"/>
  <c r="C57" i="20"/>
  <c r="C56" i="20" s="1"/>
  <c r="C65" i="20" s="1"/>
  <c r="C53" i="20"/>
  <c r="D49" i="20"/>
  <c r="C49" i="20"/>
  <c r="D43" i="20"/>
  <c r="D42" i="20" s="1"/>
  <c r="D53" i="20" s="1"/>
  <c r="D34" i="20"/>
  <c r="D36" i="20" s="1"/>
  <c r="D39" i="20" s="1"/>
  <c r="C34" i="20"/>
  <c r="C36" i="20" s="1"/>
  <c r="C39" i="20" s="1"/>
  <c r="D26" i="20"/>
  <c r="C26" i="20"/>
  <c r="C25" i="20"/>
  <c r="D18" i="20"/>
  <c r="D14" i="20"/>
  <c r="D22" i="20" s="1"/>
  <c r="C13" i="20" s="1"/>
  <c r="C18" i="20"/>
  <c r="C15" i="20"/>
  <c r="C14" i="20" s="1"/>
  <c r="D11" i="20"/>
  <c r="A1" i="20"/>
  <c r="D103" i="20" l="1"/>
  <c r="C92" i="20" s="1"/>
  <c r="C94" i="20" s="1"/>
  <c r="C103" i="20" s="1"/>
  <c r="C104" i="20" s="1"/>
  <c r="C77" i="20"/>
  <c r="D64" i="21"/>
  <c r="D66" i="21" s="1"/>
  <c r="C11" i="21"/>
  <c r="C22" i="21" s="1"/>
  <c r="C22" i="20"/>
  <c r="C64" i="21"/>
  <c r="D67" i="21" l="1"/>
  <c r="D70" i="21"/>
  <c r="C69" i="21" s="1"/>
  <c r="C111" i="20"/>
  <c r="C120" i="20" s="1"/>
  <c r="C66" i="21"/>
  <c r="D104" i="20"/>
  <c r="C70" i="21"/>
  <c r="C67" i="21"/>
  <c r="C79" i="20" l="1"/>
  <c r="D111" i="20"/>
  <c r="D120" i="20" s="1"/>
  <c r="C9" i="20" s="1"/>
  <c r="C11" i="20" s="1"/>
</calcChain>
</file>

<file path=xl/sharedStrings.xml><?xml version="1.0" encoding="utf-8"?>
<sst xmlns="http://schemas.openxmlformats.org/spreadsheetml/2006/main" count="510" uniqueCount="352">
  <si>
    <t>III</t>
  </si>
  <si>
    <t>RACHUNEK ZYSKÓW I STRAT</t>
  </si>
  <si>
    <t>Kwoty za rok</t>
  </si>
  <si>
    <t>Lp.</t>
  </si>
  <si>
    <t>WYSZCZEGÓLNIENIE</t>
  </si>
  <si>
    <t>poprzedni</t>
  </si>
  <si>
    <t>obrotowy</t>
  </si>
  <si>
    <t>A.</t>
  </si>
  <si>
    <t>B.</t>
  </si>
  <si>
    <t>C.</t>
  </si>
  <si>
    <t>D.</t>
  </si>
  <si>
    <t>E.</t>
  </si>
  <si>
    <t>Koszty ogólnego zarządu (administracyjne)</t>
  </si>
  <si>
    <t>F.</t>
  </si>
  <si>
    <t>G.</t>
  </si>
  <si>
    <t>Pozostałe przychody operacyjne</t>
  </si>
  <si>
    <t>w tym dotacje:</t>
  </si>
  <si>
    <t>H.</t>
  </si>
  <si>
    <t>Pozostałe koszty operacyjne</t>
  </si>
  <si>
    <t>I.</t>
  </si>
  <si>
    <t>J.</t>
  </si>
  <si>
    <t>Przychody finansowe</t>
  </si>
  <si>
    <t>K.</t>
  </si>
  <si>
    <t>Koszty finasowe</t>
  </si>
  <si>
    <t>L.</t>
  </si>
  <si>
    <t>M.</t>
  </si>
  <si>
    <t>N.</t>
  </si>
  <si>
    <t>O.</t>
  </si>
  <si>
    <t>Podatek dochodowy</t>
  </si>
  <si>
    <t>data sporządzenia</t>
  </si>
  <si>
    <t>.............................</t>
  </si>
  <si>
    <t>Wyszczególnienie aktywów</t>
  </si>
  <si>
    <t>A.  Aktywa  trwałe</t>
  </si>
  <si>
    <t xml:space="preserve">      I.  Wartości niematerialne i prawne</t>
  </si>
  <si>
    <t xml:space="preserve">           1.  Koszty zakończonych prac rozwojowych</t>
  </si>
  <si>
    <t xml:space="preserve">           2.  Wartość  firmy</t>
  </si>
  <si>
    <t xml:space="preserve">           3.  Inne wartości niematerialne i prawne</t>
  </si>
  <si>
    <t xml:space="preserve">           4.  Zaliczki na  wartości niematerialne</t>
  </si>
  <si>
    <t xml:space="preserve">      II.  Rzeczowe aktywa trwałe</t>
  </si>
  <si>
    <t xml:space="preserve">           1.  Środki trwałe</t>
  </si>
  <si>
    <r>
      <t>a)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grunty (w tym prawo wieczystego użytkowania gruntów)</t>
    </r>
  </si>
  <si>
    <r>
      <t>b)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budynki, lokale, obiekty inżynierii lądo­wej (w tym spółdzielcze własnościowe prawo do lokalu)</t>
    </r>
  </si>
  <si>
    <r>
      <t>c)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urządzenia techniczne i maszyny</t>
    </r>
  </si>
  <si>
    <r>
      <t>d)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środki transportu</t>
    </r>
  </si>
  <si>
    <t xml:space="preserve">            2.  Środki trwałe w budowie</t>
  </si>
  <si>
    <t xml:space="preserve">            3.  Zaliczki na środki trwałe w budowie</t>
  </si>
  <si>
    <t xml:space="preserve">     III.  Należności długoterminowe</t>
  </si>
  <si>
    <r>
      <t xml:space="preserve">           1.  Należności od jednostek  </t>
    </r>
    <r>
      <rPr>
        <sz val="10"/>
        <rFont val="Times New Roman"/>
        <family val="1"/>
      </rPr>
      <t>kontrolowanych*</t>
    </r>
  </si>
  <si>
    <t xml:space="preserve">     IV.  Inwestycje długoterminowe</t>
  </si>
  <si>
    <r>
      <t>1.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Nieruchomości</t>
    </r>
  </si>
  <si>
    <r>
      <t>2.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Wartości niematerialne i prawne</t>
    </r>
  </si>
  <si>
    <t>3.  Długoterminowe aktywa finansowe</t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</si>
  <si>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udziały lub akcje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</si>
  <si>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inne papiery wartościowe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</si>
  <si>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pożyczki udzielone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</si>
  <si>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inne długoterminowe aktywa finansowe</t>
    </r>
  </si>
  <si>
    <t>b)  w pozostałych jednostkach</t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</si>
  <si>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udziały i akcje</t>
    </r>
  </si>
  <si>
    <t>4. Inne inwestycje długoterminowe</t>
  </si>
  <si>
    <t>V. Długoterminowe rozliczenia międzyokresowe</t>
  </si>
  <si>
    <t>1.  Aktywa z tytułu odroczonego podatku dochodowego</t>
  </si>
  <si>
    <t>2.  Inne rozliczenia międzyokresowe długotemrinowe</t>
  </si>
  <si>
    <t>B.  Aktywa obrotowe</t>
  </si>
  <si>
    <t xml:space="preserve">      I.  Zapasy</t>
  </si>
  <si>
    <t xml:space="preserve">          1. Materiały</t>
  </si>
  <si>
    <t xml:space="preserve">          2.  Półprodukty i produkty w toku</t>
  </si>
  <si>
    <t xml:space="preserve">          3.  Produkty gotowe</t>
  </si>
  <si>
    <t xml:space="preserve">          4.  Towary</t>
  </si>
  <si>
    <t xml:space="preserve">          5.  Zaliczki na poczet dostaw</t>
  </si>
  <si>
    <t xml:space="preserve">      II. Należności krótkoterminowe</t>
  </si>
  <si>
    <t xml:space="preserve">          1.  Należności od jednostek kontrolowanych</t>
  </si>
  <si>
    <t>a)  z tytułu dostaw i usług o okresie spłaty</t>
  </si>
  <si>
    <r>
      <t>·</t>
    </r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 do 12-tu miesięcy</t>
    </r>
  </si>
  <si>
    <r>
      <t>·</t>
    </r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 powyżej 12-tu miesięcy</t>
    </r>
  </si>
  <si>
    <t>b)  inne należności</t>
  </si>
  <si>
    <t xml:space="preserve">          2.  Należności od pozostałych jednostek</t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</si>
  <si>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do 12-tu miesięcy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</si>
  <si>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powyżej 12-tu miesięcy</t>
    </r>
  </si>
  <si>
    <t>b)  z tytułu podatków, dotacji, ceł, ubezpieczeń społecznych, zdrowotnych i innych świadczeń</t>
  </si>
  <si>
    <t>c)  inne należności</t>
  </si>
  <si>
    <t>d)  należności dochodzone na drodze sądowej</t>
  </si>
  <si>
    <t xml:space="preserve">    III.  Inwestycje krótkoterminowe</t>
  </si>
  <si>
    <t xml:space="preserve">          1.   Krótkoterminowe aktywa finansowe</t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</si>
  <si>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inne krótkoterminowe aktywa finansowe</t>
    </r>
  </si>
  <si>
    <t>c)  środki pieniężne i inne aktywa pieniężne</t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</si>
  <si>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środki pieniężne w kasie i na rachunkach bankowych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</si>
  <si>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inne środki pieniężne</t>
    </r>
  </si>
  <si>
    <r>
      <t>·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inne aktywa pieniężne</t>
    </r>
  </si>
  <si>
    <t xml:space="preserve">           2.   Inne inwestycje krótkoterminowe</t>
  </si>
  <si>
    <t xml:space="preserve">     IV. Rozliczenia międzyokresowe kosztów</t>
  </si>
  <si>
    <t>A. Fundusz własny</t>
  </si>
  <si>
    <r>
      <t>I.</t>
    </r>
    <r>
      <rPr>
        <sz val="7"/>
        <rFont val="Times New Roman"/>
        <family val="1"/>
      </rPr>
      <t xml:space="preserve">       </t>
    </r>
    <r>
      <rPr>
        <sz val="10"/>
        <rFont val="Arial"/>
        <family val="2"/>
      </rPr>
      <t>Fundusz statutowy</t>
    </r>
  </si>
  <si>
    <r>
      <t>II.</t>
    </r>
    <r>
      <rPr>
        <sz val="7"/>
        <rFont val="Times New Roman"/>
        <family val="1"/>
      </rPr>
      <t xml:space="preserve">     </t>
    </r>
    <r>
      <rPr>
        <sz val="10"/>
        <rFont val="Arial"/>
        <family val="2"/>
      </rPr>
      <t>Fundusz zasobowy</t>
    </r>
  </si>
  <si>
    <r>
      <t>III.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>Fundusz  z aktualizacji wyceny</t>
    </r>
  </si>
  <si>
    <r>
      <t>IV.</t>
    </r>
    <r>
      <rPr>
        <sz val="7"/>
        <rFont val="Times New Roman"/>
        <family val="1"/>
      </rPr>
      <t xml:space="preserve">  </t>
    </r>
    <r>
      <rPr>
        <sz val="10"/>
        <rFont val="Arial"/>
        <family val="2"/>
      </rPr>
      <t>Fundusz rezerwowy</t>
    </r>
  </si>
  <si>
    <r>
      <t>V.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Zysk/Strata (nadwyżka/niedobór) lat ubiegłych</t>
    </r>
  </si>
  <si>
    <r>
      <t>VI.</t>
    </r>
    <r>
      <rPr>
        <sz val="7"/>
        <rFont val="Times New Roman"/>
        <family val="1"/>
      </rPr>
      <t xml:space="preserve">  </t>
    </r>
    <r>
      <rPr>
        <sz val="10"/>
        <rFont val="Arial"/>
        <family val="2"/>
      </rPr>
      <t>Zysk/Strata (nadwyżka/niedobór) netto za rok obrotowy</t>
    </r>
  </si>
  <si>
    <t>VII.Odpisy z zysku w ciągu roku (wielkość ujemna)</t>
  </si>
  <si>
    <t>B.  Zobowiązania i rezerwy na zobowiąza- zania</t>
  </si>
  <si>
    <t xml:space="preserve">       I.   Rezerwy na zobowiązania</t>
  </si>
  <si>
    <t xml:space="preserve"> 1. Rezerwy z tytułu odroczonego podatku dochodowego</t>
  </si>
  <si>
    <t>2.  Rezerwy na świadczenia emerytalne i podobne</t>
  </si>
  <si>
    <t>a)  długoterminowe</t>
  </si>
  <si>
    <t>b)  krótkoterminowe</t>
  </si>
  <si>
    <t xml:space="preserve">      II.  Zobowiązania długoterminowe</t>
  </si>
  <si>
    <t>1.  Zobowiązania  wobec  jednostek kontrolowanych</t>
  </si>
  <si>
    <t>2.  Zobowiązania wobec pozostałych jednostek</t>
  </si>
  <si>
    <t>a)  kredyty i pożyczki</t>
  </si>
  <si>
    <t>b)  zobowiązania z tytułu dłużnych papierów wartościowych</t>
  </si>
  <si>
    <t>c)  inne zobowiązania finansowe</t>
  </si>
  <si>
    <t>d)  inne (pozostałe)</t>
  </si>
  <si>
    <t>III.  Zobowiązania krótkoterminowe</t>
  </si>
  <si>
    <t xml:space="preserve">          1.  Zobowiązania wobec jednostek kontrolowanych</t>
  </si>
  <si>
    <t>a)  zobowiązania z tytułu dostaw i usług w okresie wykonalności</t>
  </si>
  <si>
    <r>
      <t>·</t>
    </r>
    <r>
      <rPr>
        <sz val="7"/>
        <rFont val="Times New Roman"/>
        <family val="1"/>
      </rPr>
      <t xml:space="preserve">   </t>
    </r>
    <r>
      <rPr>
        <sz val="10"/>
        <rFont val="Arial"/>
        <family val="2"/>
      </rPr>
      <t>do 12-tu miesięcy</t>
    </r>
  </si>
  <si>
    <r>
      <t>·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powyżej 12-tu miesięcy</t>
    </r>
  </si>
  <si>
    <t>b)  inne zobowiązania</t>
  </si>
  <si>
    <t>b)  zobowiązania z tytułu emisji dłużnych papierów wartościowych</t>
  </si>
  <si>
    <t>d)  zobowiązania z tytułu dostaw i usług w okresie wymagalności</t>
  </si>
  <si>
    <r>
      <t>e)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zaliczki otrzymane na poczet dostaw</t>
    </r>
  </si>
  <si>
    <r>
      <t>f)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zobowiązania wekslowe</t>
    </r>
  </si>
  <si>
    <r>
      <t>g)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zobowiązania z tytułu podatków, ceł ubezpieczeń i innych świadczeń</t>
    </r>
  </si>
  <si>
    <r>
      <t>h)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zobowiązania z tytułu wynagrodzeń</t>
    </r>
  </si>
  <si>
    <r>
      <t>i)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inne zobowiązania</t>
    </r>
  </si>
  <si>
    <r>
      <t>a)</t>
    </r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 Z.F.Ś.S</t>
    </r>
  </si>
  <si>
    <r>
      <t>b)</t>
    </r>
    <r>
      <rPr>
        <sz val="7"/>
        <rFont val="Times New Roman"/>
        <family val="1"/>
      </rPr>
      <t xml:space="preserve"> </t>
    </r>
    <r>
      <rPr>
        <sz val="10"/>
        <rFont val="Arial"/>
        <family val="2"/>
      </rPr>
      <t xml:space="preserve"> pozostałe fundusze specjalne</t>
    </r>
  </si>
  <si>
    <t xml:space="preserve">    IV.   Rozliczenia międzyokresowe</t>
  </si>
  <si>
    <t>1.  Ujemna wartość firmy</t>
  </si>
  <si>
    <t>2.  Inne rozliczenia międzyokresowe</t>
  </si>
  <si>
    <t>b)</t>
  </si>
  <si>
    <t>c)</t>
  </si>
  <si>
    <t>Wyszczególnienie</t>
  </si>
  <si>
    <t>IV</t>
  </si>
  <si>
    <t>II. BILANS</t>
  </si>
  <si>
    <r>
      <t>e)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inwentarz żywy</t>
    </r>
  </si>
  <si>
    <r>
      <t>f)</t>
    </r>
    <r>
      <rPr>
        <sz val="7"/>
        <rFont val="Times New Roman"/>
        <family val="1"/>
      </rPr>
      <t xml:space="preserve">      </t>
    </r>
    <r>
      <rPr>
        <sz val="10"/>
        <rFont val="Arial"/>
        <family val="2"/>
      </rPr>
      <t>inne środki trwałe</t>
    </r>
  </si>
  <si>
    <r>
      <t>·</t>
    </r>
    <r>
      <rPr>
        <sz val="7"/>
        <rFont val="Times New Roman"/>
        <family val="1"/>
      </rPr>
      <t xml:space="preserve">    </t>
    </r>
    <r>
      <rPr>
        <sz val="10"/>
        <rFont val="Arial"/>
        <family val="2"/>
      </rPr>
      <t>w tym działalności statutowej</t>
    </r>
  </si>
  <si>
    <t>…………………………………</t>
  </si>
  <si>
    <t xml:space="preserve">A K T Y W A </t>
  </si>
  <si>
    <t>w zł i gr</t>
  </si>
  <si>
    <t>P A S Y W A</t>
  </si>
  <si>
    <t>4.</t>
  </si>
  <si>
    <t>5.</t>
  </si>
  <si>
    <t>(wariant kalkulacyjny)</t>
  </si>
  <si>
    <t xml:space="preserve">          2. Należności od pozostałych jednostek, w których jednostaka posiada zaangazowanie w kapitale</t>
  </si>
  <si>
    <t xml:space="preserve">           3.  Należności od pozostałych jednostek</t>
  </si>
  <si>
    <t>2 wobec pozostałych jednostek, w których jednostaka posiada zaangazowanie w kapitale</t>
  </si>
  <si>
    <t>3.  Zobowiązania krótkoterminowe wobec pozostałych jednostek</t>
  </si>
  <si>
    <t>C Należne wpłaty na kapitał podstawowy</t>
  </si>
  <si>
    <t>D Udziały (akcje) własne</t>
  </si>
  <si>
    <t>S u m a     a k t y w ó w</t>
  </si>
  <si>
    <t>S u m a     p a s y w ó w</t>
  </si>
  <si>
    <t>II</t>
  </si>
  <si>
    <t>Przychody z działalności gospodarczej</t>
  </si>
  <si>
    <t>Przychody z działalności statutowej</t>
  </si>
  <si>
    <t>I</t>
  </si>
  <si>
    <t>Przychody z nieodpłatnej działalności  pożytku publicznego</t>
  </si>
  <si>
    <t>Przychody z odpłatnej działalności  pożytku publicznego</t>
  </si>
  <si>
    <t>Przychody z pozostałej działalności  statutowej</t>
  </si>
  <si>
    <t>Koszty  działalności statutowej</t>
  </si>
  <si>
    <t>Koszty  nieodpłatnej działalności  pożytku publicznego</t>
  </si>
  <si>
    <t>Koszty  odpłatnej działalności  pożytku publicznego</t>
  </si>
  <si>
    <t>Koszty  pozostałej działalności  statutowej</t>
  </si>
  <si>
    <t>Zysk ( strata ) z działalności statutowej (A-B)</t>
  </si>
  <si>
    <t xml:space="preserve">Przychody netto ze sprzedaży usług </t>
  </si>
  <si>
    <t>Przychody netto ze sprzedaży produktów</t>
  </si>
  <si>
    <t>Przychody netto ze sprzedaży towarów i materiałów</t>
  </si>
  <si>
    <t>Koszty  działalności gospodarczej</t>
  </si>
  <si>
    <t xml:space="preserve">Koszt wytworzenia sprzedanych  usług </t>
  </si>
  <si>
    <t>Koszt wytworzenia sprzedanych  produktów</t>
  </si>
  <si>
    <t>Wartość sprzedanych  towarów i materiałów</t>
  </si>
  <si>
    <t>Zysk ( strata ) z działalności gospodarczej (D-E)</t>
  </si>
  <si>
    <t>w tym koszty zarządu:</t>
  </si>
  <si>
    <t>Zysk ( strata ) z działalności operacyjnej (C+F-G)</t>
  </si>
  <si>
    <t>Zysk ze zbycia niefinansowych aktywów trwałych</t>
  </si>
  <si>
    <t>Dotacje ( nie dotyczy)</t>
  </si>
  <si>
    <t>Aktualizacja wartości aktywów niefinansowych</t>
  </si>
  <si>
    <t xml:space="preserve"> Inne przychody operacyjne</t>
  </si>
  <si>
    <t>Strata z tytułu rozchodu niefinansowych aktywów trwałych</t>
  </si>
  <si>
    <t>Inne koszty operacyjne.</t>
  </si>
  <si>
    <t>Zysk (strata) brutto (H+I-J+K-L)</t>
  </si>
  <si>
    <t>Zysk (strata) netto ( M -N )</t>
  </si>
  <si>
    <t>2. Zobowiązania wobec pozostałych jednostek, w których jednostka posiada zaangazowanie w kapitale</t>
  </si>
  <si>
    <t>4. Fundusze specjalne</t>
  </si>
  <si>
    <t>a)  w  jednostkach kontrolowanych</t>
  </si>
  <si>
    <t>a) w  jednostkach kontrolowanych</t>
  </si>
  <si>
    <t xml:space="preserve">3.  Pozostałe rezerwy </t>
  </si>
  <si>
    <t>Warszawa, dn. 25.04.2023r.</t>
  </si>
  <si>
    <t>IV. Zestawienie zmian w kapitale (funduszu) własnym</t>
  </si>
  <si>
    <t>Za okres</t>
  </si>
  <si>
    <t>1.01.-31.12.2022</t>
  </si>
  <si>
    <t>01.01-31.12.2021</t>
  </si>
  <si>
    <t>Fundusz własny na początek okresu (BO)</t>
  </si>
  <si>
    <t xml:space="preserve"> - korekty błędów podstawowych</t>
  </si>
  <si>
    <t>I.a</t>
  </si>
  <si>
    <t>Fundusz własny na początek okresu (BO), po korektach</t>
  </si>
  <si>
    <t xml:space="preserve">1.  </t>
  </si>
  <si>
    <t>Fundusz statutowy na początek okresu</t>
  </si>
  <si>
    <t>1.1</t>
  </si>
  <si>
    <t>Zmiany kapitału (funduszu) statutowego</t>
  </si>
  <si>
    <t>a)</t>
  </si>
  <si>
    <t>zwiększenie (z tytułu)</t>
  </si>
  <si>
    <t xml:space="preserve"> - rozliczenie zysku lat ubiegłych</t>
  </si>
  <si>
    <t xml:space="preserve"> - korekta błędu podstawowego</t>
  </si>
  <si>
    <t>zmniejszenie (z tytułu)</t>
  </si>
  <si>
    <t xml:space="preserve"> - cele specjane jednostek bez osobowości prawnej </t>
  </si>
  <si>
    <t xml:space="preserve"> - rozliczenie strat lat ubiegłych</t>
  </si>
  <si>
    <t>1.2</t>
  </si>
  <si>
    <t>Kapitał (fundusz) podstawowy na koniec okresu</t>
  </si>
  <si>
    <t xml:space="preserve">2.  </t>
  </si>
  <si>
    <t>Należne wpłaty na kapitał podstawowy na początek okresu</t>
  </si>
  <si>
    <t>2.1</t>
  </si>
  <si>
    <t>Zmiana należnych wpłat na kapitał podstawowy</t>
  </si>
  <si>
    <t xml:space="preserve"> -</t>
  </si>
  <si>
    <t xml:space="preserve"> - </t>
  </si>
  <si>
    <t>2.2</t>
  </si>
  <si>
    <t>Należne wpłaty na kapitał podstawowy na koniec okresu</t>
  </si>
  <si>
    <t>3.</t>
  </si>
  <si>
    <t>Udziały (akcje) własne na początek okresu</t>
  </si>
  <si>
    <t>zwiększenie</t>
  </si>
  <si>
    <t>zmniejszenie</t>
  </si>
  <si>
    <t>3.1</t>
  </si>
  <si>
    <t>Udziały (akcje) własne na koniec okresu</t>
  </si>
  <si>
    <t>2.</t>
  </si>
  <si>
    <t>Kapitał (fundusz) zapasowy na początek okresu</t>
  </si>
  <si>
    <t>Zmiany kapitału (funduszu) zapasowego</t>
  </si>
  <si>
    <t xml:space="preserve"> - emisji akcji powyżej wartości nominalnej </t>
  </si>
  <si>
    <t xml:space="preserve"> - z podziału zysku (ustawowo)</t>
  </si>
  <si>
    <t xml:space="preserve"> - z podziału zysku (ponad wymaganą ustawowo minimalną wartość)</t>
  </si>
  <si>
    <t>podział zysku</t>
  </si>
  <si>
    <t>Stan kapitału (funduszu) zapasowego na koniec okresu</t>
  </si>
  <si>
    <t xml:space="preserve">3.  </t>
  </si>
  <si>
    <t>Kapitał (fundusz) z aktualizacji wyceny na początek okresu</t>
  </si>
  <si>
    <t>Zmiany kapitału (funduszu) z aktualizacji wyceny</t>
  </si>
  <si>
    <t xml:space="preserve"> - wyceny bilansowej</t>
  </si>
  <si>
    <t>3.2</t>
  </si>
  <si>
    <t>Kapitał (fundusz) z aktualizacji wyceny na koniec okresu</t>
  </si>
  <si>
    <t xml:space="preserve">4.  </t>
  </si>
  <si>
    <t>Pozostałe kapitały (fundusze) rezerwowe na początek okresu</t>
  </si>
  <si>
    <t>4.1</t>
  </si>
  <si>
    <t>Zmiany pozostałych kapitałów (funduszy) rezerwowych</t>
  </si>
  <si>
    <t>rozliczenie zysku lat ubiegłych</t>
  </si>
  <si>
    <t>4.2</t>
  </si>
  <si>
    <t>Pozostałe kapitały (fundusze) rezerwowe na koniec okresu</t>
  </si>
  <si>
    <t xml:space="preserve">5.  </t>
  </si>
  <si>
    <t>Zysk (strata) z lat ubiegłych na początek okresu</t>
  </si>
  <si>
    <t>5.1</t>
  </si>
  <si>
    <t>Zysk z lat ubiegłych na początek okresu</t>
  </si>
  <si>
    <t>5.2</t>
  </si>
  <si>
    <t>Zysk z lat ubiegłych na początek okresu, po korektach</t>
  </si>
  <si>
    <t>-zysku</t>
  </si>
  <si>
    <t xml:space="preserve"> - zwiększenie kapitału statutowego</t>
  </si>
  <si>
    <t>5.3</t>
  </si>
  <si>
    <t>Zysk z lat ubiegłych na koniec okresu</t>
  </si>
  <si>
    <t>5.4</t>
  </si>
  <si>
    <t>Strata z lat ubiegłych na początek okresu</t>
  </si>
  <si>
    <t>5.5</t>
  </si>
  <si>
    <t>Strata z lat ubiegłych na początek okresu, po korektach</t>
  </si>
  <si>
    <t>- przeniesienia straty z lat ubiegłych do pokrycia</t>
  </si>
  <si>
    <t xml:space="preserve"> - rozliczenie wyniku lat ubiegłych</t>
  </si>
  <si>
    <t>5.6</t>
  </si>
  <si>
    <t>Strata z lat ubiegłych na koniec okresu</t>
  </si>
  <si>
    <t>5.7</t>
  </si>
  <si>
    <t>Zysk/Strata z lat ubiegłych na koniec okresu</t>
  </si>
  <si>
    <t>6.</t>
  </si>
  <si>
    <t>Zysk / Strata za rok obrotowy</t>
  </si>
  <si>
    <t>Zysk netto</t>
  </si>
  <si>
    <t>Strata netto</t>
  </si>
  <si>
    <t>Odpisy z zysku</t>
  </si>
  <si>
    <t>II.</t>
  </si>
  <si>
    <t>Kapitał (fundusz) własny na koniec okresu (BZ)</t>
  </si>
  <si>
    <t>Proponowany podziału zysku netto</t>
  </si>
  <si>
    <t>Wypłata dywidendy</t>
  </si>
  <si>
    <t>Przekazanie na kapitał zapasowy</t>
  </si>
  <si>
    <t>Przekazanie na kapitał rezerwowy</t>
  </si>
  <si>
    <t>d)</t>
  </si>
  <si>
    <t>Pokrycie straty za lata ubiegłe</t>
  </si>
  <si>
    <t>e)</t>
  </si>
  <si>
    <t>Przekazanie na wewnętrzny fundusz celowy</t>
  </si>
  <si>
    <t>f)</t>
  </si>
  <si>
    <t>III.</t>
  </si>
  <si>
    <t xml:space="preserve">Kapitał (fundusz) własny, po uwzględnieniu proponowanego podziału zysku (pokrycia straty) </t>
  </si>
  <si>
    <t>V.   Rachunek przepływów pieniężnych (metoda pośrednia)</t>
  </si>
  <si>
    <t>01.01.-31.12.2022</t>
  </si>
  <si>
    <t>01.01 -31.12.2021</t>
  </si>
  <si>
    <t xml:space="preserve"> A. Przepływy środków pieniężnych z działalności operacyjnej</t>
  </si>
  <si>
    <t>Zysk / Strata netto</t>
  </si>
  <si>
    <t xml:space="preserve">Korekty razem </t>
  </si>
  <si>
    <t>1.</t>
  </si>
  <si>
    <t>Amortyzacja</t>
  </si>
  <si>
    <t>Zyski (straty) z tytułu różnic kursowych</t>
  </si>
  <si>
    <t>Odsetki i udziały w zyskach (dywidendy)</t>
  </si>
  <si>
    <t xml:space="preserve">Zysk (strata) z działalności inwestycyjnej </t>
  </si>
  <si>
    <t>Zmiana stanu rezerw</t>
  </si>
  <si>
    <t>Zmiana stanu zapasów</t>
  </si>
  <si>
    <t>7.</t>
  </si>
  <si>
    <t>Zmiana stanu należności</t>
  </si>
  <si>
    <t>8.</t>
  </si>
  <si>
    <t>Zmiana stanu zobowiązań krótkoterminowych, z wyjątkiem pożyczek i kredytów</t>
  </si>
  <si>
    <t>9.</t>
  </si>
  <si>
    <t>Zmiana stanu rozliczeń międzyokresowych</t>
  </si>
  <si>
    <t>Inne korekty</t>
  </si>
  <si>
    <t>Przepływy pieniężne netto z działalności operacyjnej (I+II)</t>
  </si>
  <si>
    <t xml:space="preserve"> B. Przepływy środków pieniężnych z działalności inwestycyjnej</t>
  </si>
  <si>
    <t>Wpływy</t>
  </si>
  <si>
    <t>Zbycie wartości niematerialnych i prawnych oraz rzeczowych aktywów trwałych</t>
  </si>
  <si>
    <t>Zbycie inwestycji w nieruchomości oraz wartości niematerialne i prawne</t>
  </si>
  <si>
    <t>Z aktywów finansowych, w tym:</t>
  </si>
  <si>
    <t>w jednostkach powiązanych</t>
  </si>
  <si>
    <t>w pozostałych jednostkach:</t>
  </si>
  <si>
    <t xml:space="preserve"> - zbycie aktywów finansowych</t>
  </si>
  <si>
    <t xml:space="preserve"> - dywidendy i udziały w zyskach</t>
  </si>
  <si>
    <t xml:space="preserve"> - spłata udzielonych pożyczek długoterminowych</t>
  </si>
  <si>
    <t xml:space="preserve"> - odsetki</t>
  </si>
  <si>
    <t xml:space="preserve"> - inne wpływy z aktywów finansowych</t>
  </si>
  <si>
    <t>Inne wpływy inwestycyjne</t>
  </si>
  <si>
    <t>Wydatki</t>
  </si>
  <si>
    <t>Nabycie wartości niematerialnych i prawnych oraz rzeczowych aktywów trwałych</t>
  </si>
  <si>
    <t>Inwestycje w nieruchomości oraz wartości niematerialne i prawne</t>
  </si>
  <si>
    <t xml:space="preserve">Na aktywa finansowe, w tym: </t>
  </si>
  <si>
    <t xml:space="preserve"> - nabycie aktywów finansowych</t>
  </si>
  <si>
    <t xml:space="preserve"> - udzielone pożyczki długoterminowe</t>
  </si>
  <si>
    <t>Inne wydatki inwestycyjne</t>
  </si>
  <si>
    <t>Przepływy pieniężne netto z działalności inwestycyjnej (I-II)</t>
  </si>
  <si>
    <t>C. Przepływy środków pieniężnych z działalności finansowej</t>
  </si>
  <si>
    <t>Wpływy netto z wydania udziałów (emisji akcji) i innych instrumentów kapitałowych oraz dopłat do kapitału</t>
  </si>
  <si>
    <t>Kredyty i pożyczki</t>
  </si>
  <si>
    <t>Emisja dłużnych papierów wartościowych</t>
  </si>
  <si>
    <t>Inne wpływy finansowe</t>
  </si>
  <si>
    <t>Nabycie udziałów (akcji) własnych</t>
  </si>
  <si>
    <t>Dywidendy i inne wypłaty na rzecz właścicieli</t>
  </si>
  <si>
    <t xml:space="preserve">Inne, niż wypłaty na rzecz właścicieli, wydatki z tytułu podziału zysku </t>
  </si>
  <si>
    <t>Spłaty kredytów i pożyczek</t>
  </si>
  <si>
    <t>Wykup dłużnych papierów wartościowych</t>
  </si>
  <si>
    <t>Z tytułu innych zobowiązań finansowych</t>
  </si>
  <si>
    <t>Płatności zobowiązań z tytułu umów leasingu finansowego</t>
  </si>
  <si>
    <t xml:space="preserve">Odsetki </t>
  </si>
  <si>
    <t>Inne wydatki finansowe</t>
  </si>
  <si>
    <t>Przepływy pieniężne netto z działalności finansowej (I-II)</t>
  </si>
  <si>
    <t>Przepływy pieniężne netto razem</t>
  </si>
  <si>
    <t>Bilansowa zmiana stanu środków pieniężnych, w tym</t>
  </si>
  <si>
    <t xml:space="preserve"> - zmiana stanu środków pieniężnych z tytułu różnic kursowych</t>
  </si>
  <si>
    <t>Środki pieniężne na początek okresu</t>
  </si>
  <si>
    <t>Środki pieniężne na koniec okresu (F+D), w tym</t>
  </si>
  <si>
    <t xml:space="preserve"> - o ograniczonej możliwości dysponowania</t>
  </si>
  <si>
    <t>na dzień  31.12.2025</t>
  </si>
  <si>
    <t>Warszawa, dn. 29.05.2026r.</t>
  </si>
  <si>
    <t>Główny księgowy:Jacek Lubański</t>
  </si>
  <si>
    <t xml:space="preserve">Prezes  ZG PZN </t>
  </si>
  <si>
    <t>Andrzej Brzeziński</t>
  </si>
  <si>
    <t>Główny księgowy: Jacek Lubański</t>
  </si>
  <si>
    <t>Prezes ZG PZN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</si>
</sst>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42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6"/>
      <name val="Arial CE"/>
      <family val="2"/>
      <charset val="238"/>
    </font>
    <font>
      <sz val="6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CE"/>
      <charset val="238"/>
    </font>
    <font>
      <sz val="8"/>
      <name val="Arial"/>
      <family val="2"/>
    </font>
    <font>
      <sz val="8"/>
      <name val="Arial CE"/>
      <charset val="238"/>
    </font>
    <font>
      <sz val="7"/>
      <name val="Times New Roman"/>
      <family val="1"/>
    </font>
    <font>
      <sz val="10"/>
      <name val="Times New Roman"/>
      <family val="1"/>
    </font>
    <font>
      <sz val="14"/>
      <name val="Symbol"/>
      <family val="1"/>
      <charset val="2"/>
    </font>
    <font>
      <sz val="9"/>
      <name val="Arial"/>
      <family val="2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14"/>
      <name val="Arial"/>
      <family val="2"/>
    </font>
    <font>
      <b/>
      <sz val="12"/>
      <name val="Arial CE"/>
      <charset val="238"/>
    </font>
    <font>
      <sz val="9"/>
      <name val="Times New Roman"/>
      <family val="1"/>
    </font>
    <font>
      <b/>
      <sz val="6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9"/>
      <name val="Arial CE"/>
      <charset val="238"/>
    </font>
    <font>
      <i/>
      <sz val="10"/>
      <name val="Arial CE"/>
      <charset val="238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sz val="10"/>
      <color rgb="FF7030A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1" fillId="0" borderId="0"/>
    <xf numFmtId="0" fontId="32" fillId="0" borderId="0"/>
    <xf numFmtId="0" fontId="7" fillId="0" borderId="0"/>
    <xf numFmtId="0" fontId="6" fillId="0" borderId="0"/>
  </cellStyleXfs>
  <cellXfs count="208">
    <xf numFmtId="0" fontId="0" fillId="0" borderId="0" xfId="0"/>
    <xf numFmtId="0" fontId="0" fillId="0" borderId="1" xfId="0" applyBorder="1"/>
    <xf numFmtId="0" fontId="11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 indent="6"/>
    </xf>
    <xf numFmtId="0" fontId="13" fillId="0" borderId="1" xfId="0" applyFont="1" applyBorder="1" applyAlignment="1">
      <alignment horizontal="left" vertical="top" wrapText="1" indent="5"/>
    </xf>
    <xf numFmtId="0" fontId="19" fillId="0" borderId="1" xfId="0" applyFont="1" applyBorder="1" applyAlignment="1">
      <alignment horizontal="left" vertical="top" wrapText="1" indent="9"/>
    </xf>
    <xf numFmtId="0" fontId="19" fillId="0" borderId="1" xfId="0" applyFont="1" applyBorder="1" applyAlignment="1">
      <alignment horizontal="left" vertical="top" wrapText="1" indent="8"/>
    </xf>
    <xf numFmtId="0" fontId="11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left" vertical="top" wrapText="1" indent="3"/>
    </xf>
    <xf numFmtId="0" fontId="10" fillId="2" borderId="1" xfId="0" applyFont="1" applyFill="1" applyBorder="1" applyAlignment="1">
      <alignment horizontal="left" vertical="top" wrapText="1" indent="2"/>
    </xf>
    <xf numFmtId="0" fontId="1" fillId="0" borderId="0" xfId="0" applyFont="1"/>
    <xf numFmtId="164" fontId="0" fillId="0" borderId="0" xfId="0" applyNumberFormat="1"/>
    <xf numFmtId="0" fontId="9" fillId="0" borderId="0" xfId="0" applyFont="1" applyAlignment="1">
      <alignment horizontal="center"/>
    </xf>
    <xf numFmtId="0" fontId="6" fillId="0" borderId="0" xfId="4"/>
    <xf numFmtId="0" fontId="2" fillId="0" borderId="0" xfId="4" applyFont="1"/>
    <xf numFmtId="0" fontId="2" fillId="0" borderId="0" xfId="4" applyFont="1" applyAlignment="1">
      <alignment horizontal="center"/>
    </xf>
    <xf numFmtId="0" fontId="23" fillId="0" borderId="0" xfId="4" applyFont="1" applyAlignment="1">
      <alignment wrapText="1"/>
    </xf>
    <xf numFmtId="0" fontId="3" fillId="0" borderId="4" xfId="4" applyFont="1" applyBorder="1"/>
    <xf numFmtId="0" fontId="3" fillId="0" borderId="5" xfId="4" applyFont="1" applyBorder="1"/>
    <xf numFmtId="0" fontId="3" fillId="0" borderId="7" xfId="4" applyFont="1" applyBorder="1" applyAlignment="1">
      <alignment horizontal="center"/>
    </xf>
    <xf numFmtId="0" fontId="3" fillId="0" borderId="8" xfId="4" applyFont="1" applyBorder="1" applyAlignment="1">
      <alignment horizontal="center"/>
    </xf>
    <xf numFmtId="0" fontId="3" fillId="0" borderId="16" xfId="4" applyFont="1" applyBorder="1" applyAlignment="1">
      <alignment horizontal="center" wrapText="1"/>
    </xf>
    <xf numFmtId="0" fontId="4" fillId="0" borderId="10" xfId="4" applyFont="1" applyBorder="1" applyAlignment="1">
      <alignment horizontal="center"/>
    </xf>
    <xf numFmtId="0" fontId="4" fillId="0" borderId="11" xfId="4" applyFont="1" applyBorder="1" applyAlignment="1">
      <alignment horizontal="center"/>
    </xf>
    <xf numFmtId="0" fontId="5" fillId="0" borderId="0" xfId="4" applyFont="1"/>
    <xf numFmtId="0" fontId="3" fillId="0" borderId="10" xfId="4" applyFont="1" applyBorder="1"/>
    <xf numFmtId="0" fontId="3" fillId="0" borderId="11" xfId="4" applyFont="1" applyBorder="1" applyAlignment="1">
      <alignment wrapText="1"/>
    </xf>
    <xf numFmtId="0" fontId="6" fillId="0" borderId="1" xfId="4" applyBorder="1"/>
    <xf numFmtId="0" fontId="3" fillId="0" borderId="1" xfId="4" applyFont="1" applyBorder="1"/>
    <xf numFmtId="0" fontId="3" fillId="0" borderId="2" xfId="4" applyFont="1" applyBorder="1"/>
    <xf numFmtId="0" fontId="3" fillId="0" borderId="9" xfId="4" applyFont="1" applyBorder="1"/>
    <xf numFmtId="0" fontId="3" fillId="0" borderId="0" xfId="4" applyFont="1"/>
    <xf numFmtId="0" fontId="1" fillId="0" borderId="2" xfId="0" applyFont="1" applyBorder="1"/>
    <xf numFmtId="0" fontId="18" fillId="0" borderId="17" xfId="0" applyFont="1" applyBorder="1" applyAlignment="1">
      <alignment vertical="top" wrapText="1"/>
    </xf>
    <xf numFmtId="0" fontId="13" fillId="0" borderId="10" xfId="0" applyFont="1" applyBorder="1" applyAlignment="1">
      <alignment horizontal="center" wrapText="1"/>
    </xf>
    <xf numFmtId="0" fontId="15" fillId="0" borderId="18" xfId="0" applyFont="1" applyBorder="1" applyAlignment="1">
      <alignment horizontal="center" vertical="top" wrapText="1"/>
    </xf>
    <xf numFmtId="0" fontId="16" fillId="0" borderId="0" xfId="0" applyFont="1"/>
    <xf numFmtId="164" fontId="3" fillId="2" borderId="1" xfId="0" applyNumberFormat="1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164" fontId="7" fillId="0" borderId="3" xfId="0" applyNumberFormat="1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top" wrapText="1" indent="3"/>
    </xf>
    <xf numFmtId="164" fontId="7" fillId="0" borderId="10" xfId="0" applyNumberFormat="1" applyFont="1" applyBorder="1" applyAlignment="1">
      <alignment vertical="top" wrapText="1"/>
    </xf>
    <xf numFmtId="164" fontId="3" fillId="2" borderId="1" xfId="0" applyNumberFormat="1" applyFont="1" applyFill="1" applyBorder="1" applyAlignment="1">
      <alignment wrapText="1"/>
    </xf>
    <xf numFmtId="164" fontId="3" fillId="3" borderId="1" xfId="0" applyNumberFormat="1" applyFont="1" applyFill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0" fillId="4" borderId="8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left" vertical="top" wrapText="1" indent="5"/>
    </xf>
    <xf numFmtId="0" fontId="13" fillId="3" borderId="1" xfId="0" applyFont="1" applyFill="1" applyBorder="1" applyAlignment="1">
      <alignment vertical="top" wrapText="1"/>
    </xf>
    <xf numFmtId="0" fontId="13" fillId="0" borderId="19" xfId="0" applyFont="1" applyBorder="1" applyAlignment="1">
      <alignment vertical="top" wrapText="1"/>
    </xf>
    <xf numFmtId="0" fontId="25" fillId="0" borderId="0" xfId="0" applyFont="1"/>
    <xf numFmtId="0" fontId="26" fillId="0" borderId="1" xfId="0" applyFont="1" applyBorder="1" applyAlignment="1">
      <alignment horizontal="center"/>
    </xf>
    <xf numFmtId="0" fontId="14" fillId="0" borderId="13" xfId="0" applyFont="1" applyBorder="1" applyAlignment="1">
      <alignment horizontal="right" wrapText="1"/>
    </xf>
    <xf numFmtId="0" fontId="10" fillId="4" borderId="20" xfId="0" applyFont="1" applyFill="1" applyBorder="1" applyAlignment="1">
      <alignment horizontal="center" wrapText="1"/>
    </xf>
    <xf numFmtId="0" fontId="20" fillId="0" borderId="0" xfId="0" applyFont="1"/>
    <xf numFmtId="0" fontId="0" fillId="0" borderId="0" xfId="0" applyAlignment="1">
      <alignment wrapText="1"/>
    </xf>
    <xf numFmtId="0" fontId="14" fillId="0" borderId="0" xfId="0" applyFont="1" applyAlignment="1">
      <alignment horizontal="right" wrapText="1"/>
    </xf>
    <xf numFmtId="0" fontId="20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justify"/>
    </xf>
    <xf numFmtId="4" fontId="0" fillId="0" borderId="15" xfId="0" applyNumberFormat="1" applyBorder="1"/>
    <xf numFmtId="0" fontId="15" fillId="0" borderId="1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/>
    </xf>
    <xf numFmtId="4" fontId="3" fillId="0" borderId="0" xfId="0" applyNumberFormat="1" applyFont="1"/>
    <xf numFmtId="4" fontId="3" fillId="0" borderId="10" xfId="0" applyNumberFormat="1" applyFont="1" applyBorder="1"/>
    <xf numFmtId="4" fontId="3" fillId="0" borderId="1" xfId="0" applyNumberFormat="1" applyFont="1" applyBorder="1"/>
    <xf numFmtId="4" fontId="14" fillId="0" borderId="1" xfId="0" applyNumberFormat="1" applyFont="1" applyBorder="1"/>
    <xf numFmtId="4" fontId="0" fillId="0" borderId="1" xfId="0" applyNumberFormat="1" applyBorder="1"/>
    <xf numFmtId="4" fontId="3" fillId="0" borderId="9" xfId="0" applyNumberFormat="1" applyFont="1" applyBorder="1"/>
    <xf numFmtId="0" fontId="29" fillId="0" borderId="0" xfId="4" applyFont="1" applyAlignment="1">
      <alignment horizontal="center" wrapText="1"/>
    </xf>
    <xf numFmtId="0" fontId="13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left" wrapText="1" indent="6"/>
    </xf>
    <xf numFmtId="0" fontId="13" fillId="5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left" vertical="top" wrapText="1" indent="6"/>
    </xf>
    <xf numFmtId="0" fontId="8" fillId="2" borderId="19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64" fontId="7" fillId="6" borderId="1" xfId="0" applyNumberFormat="1" applyFont="1" applyFill="1" applyBorder="1" applyAlignment="1">
      <alignment vertical="top" wrapText="1"/>
    </xf>
    <xf numFmtId="164" fontId="3" fillId="4" borderId="19" xfId="0" applyNumberFormat="1" applyFont="1" applyFill="1" applyBorder="1" applyAlignment="1">
      <alignment vertical="top" wrapText="1"/>
    </xf>
    <xf numFmtId="0" fontId="6" fillId="0" borderId="2" xfId="4" applyBorder="1"/>
    <xf numFmtId="4" fontId="6" fillId="0" borderId="0" xfId="4" applyNumberFormat="1"/>
    <xf numFmtId="0" fontId="1" fillId="0" borderId="10" xfId="4" applyFont="1" applyBorder="1"/>
    <xf numFmtId="0" fontId="7" fillId="0" borderId="1" xfId="4" applyFont="1" applyBorder="1" applyAlignment="1">
      <alignment wrapText="1"/>
    </xf>
    <xf numFmtId="4" fontId="0" fillId="0" borderId="10" xfId="0" applyNumberFormat="1" applyBorder="1"/>
    <xf numFmtId="0" fontId="0" fillId="0" borderId="10" xfId="4" applyFont="1" applyBorder="1"/>
    <xf numFmtId="0" fontId="3" fillId="0" borderId="1" xfId="4" applyFont="1" applyBorder="1" applyAlignment="1">
      <alignment wrapText="1"/>
    </xf>
    <xf numFmtId="0" fontId="31" fillId="0" borderId="1" xfId="4" applyFont="1" applyBorder="1"/>
    <xf numFmtId="0" fontId="31" fillId="0" borderId="1" xfId="4" applyFont="1" applyBorder="1" applyAlignment="1">
      <alignment wrapText="1"/>
    </xf>
    <xf numFmtId="0" fontId="8" fillId="0" borderId="1" xfId="4" applyFont="1" applyBorder="1"/>
    <xf numFmtId="0" fontId="35" fillId="0" borderId="0" xfId="2" applyFont="1" applyAlignment="1">
      <alignment horizontal="left" vertical="center" wrapText="1"/>
    </xf>
    <xf numFmtId="0" fontId="36" fillId="0" borderId="0" xfId="1" applyFont="1" applyAlignment="1">
      <alignment horizontal="left" wrapText="1"/>
    </xf>
    <xf numFmtId="0" fontId="36" fillId="0" borderId="0" xfId="1" applyFont="1"/>
    <xf numFmtId="0" fontId="37" fillId="0" borderId="0" xfId="1" applyFont="1"/>
    <xf numFmtId="0" fontId="12" fillId="0" borderId="21" xfId="2" applyFont="1" applyBorder="1" applyAlignment="1">
      <alignment horizontal="right"/>
    </xf>
    <xf numFmtId="0" fontId="26" fillId="0" borderId="0" xfId="2" applyFont="1" applyAlignment="1">
      <alignment horizontal="left" vertical="center" wrapText="1"/>
    </xf>
    <xf numFmtId="0" fontId="26" fillId="0" borderId="22" xfId="2" applyFont="1" applyBorder="1" applyAlignment="1">
      <alignment horizontal="left" vertical="center" wrapText="1"/>
    </xf>
    <xf numFmtId="0" fontId="35" fillId="0" borderId="0" xfId="1" applyFont="1" applyAlignment="1">
      <alignment horizontal="left" vertical="center" wrapText="1"/>
    </xf>
    <xf numFmtId="0" fontId="35" fillId="0" borderId="23" xfId="1" applyFont="1" applyBorder="1" applyAlignment="1">
      <alignment horizontal="left" vertical="center" wrapText="1"/>
    </xf>
    <xf numFmtId="0" fontId="12" fillId="0" borderId="3" xfId="2" applyFont="1" applyBorder="1" applyAlignment="1">
      <alignment horizontal="center"/>
    </xf>
    <xf numFmtId="0" fontId="12" fillId="0" borderId="10" xfId="2" applyFont="1" applyBorder="1" applyAlignment="1">
      <alignment horizontal="center" vertical="center" wrapText="1"/>
    </xf>
    <xf numFmtId="0" fontId="35" fillId="0" borderId="1" xfId="2" applyFont="1" applyBorder="1" applyAlignment="1">
      <alignment horizontal="left" vertical="center"/>
    </xf>
    <xf numFmtId="4" fontId="35" fillId="0" borderId="1" xfId="2" applyNumberFormat="1" applyFont="1" applyBorder="1" applyAlignment="1" applyProtection="1">
      <alignment horizontal="right" vertical="center"/>
      <protection locked="0"/>
    </xf>
    <xf numFmtId="4" fontId="37" fillId="0" borderId="0" xfId="1" applyNumberFormat="1" applyFont="1"/>
    <xf numFmtId="0" fontId="13" fillId="0" borderId="1" xfId="2" applyFont="1" applyBorder="1" applyAlignment="1">
      <alignment horizontal="left" vertical="center" wrapText="1"/>
    </xf>
    <xf numFmtId="4" fontId="13" fillId="0" borderId="1" xfId="2" applyNumberFormat="1" applyFont="1" applyBorder="1" applyAlignment="1" applyProtection="1">
      <alignment horizontal="right" vertical="center"/>
      <protection locked="0"/>
    </xf>
    <xf numFmtId="0" fontId="35" fillId="0" borderId="1" xfId="2" applyFont="1" applyBorder="1" applyAlignment="1">
      <alignment horizontal="left" vertical="center" wrapText="1"/>
    </xf>
    <xf numFmtId="4" fontId="35" fillId="3" borderId="1" xfId="2" applyNumberFormat="1" applyFont="1" applyFill="1" applyBorder="1" applyAlignment="1">
      <alignment horizontal="right" vertical="center"/>
    </xf>
    <xf numFmtId="0" fontId="35" fillId="0" borderId="2" xfId="2" applyFont="1" applyBorder="1" applyAlignment="1">
      <alignment vertical="center" wrapText="1"/>
    </xf>
    <xf numFmtId="0" fontId="37" fillId="0" borderId="24" xfId="1" applyFont="1" applyBorder="1" applyAlignment="1">
      <alignment vertical="center"/>
    </xf>
    <xf numFmtId="0" fontId="37" fillId="0" borderId="13" xfId="1" applyFont="1" applyBorder="1" applyAlignment="1">
      <alignment vertical="center"/>
    </xf>
    <xf numFmtId="0" fontId="39" fillId="0" borderId="1" xfId="2" applyFont="1" applyBorder="1" applyAlignment="1">
      <alignment horizontal="right" vertical="center" wrapText="1"/>
    </xf>
    <xf numFmtId="0" fontId="39" fillId="0" borderId="1" xfId="2" applyFont="1" applyBorder="1" applyAlignment="1">
      <alignment horizontal="left" vertical="center" wrapText="1"/>
    </xf>
    <xf numFmtId="4" fontId="39" fillId="3" borderId="1" xfId="2" applyNumberFormat="1" applyFont="1" applyFill="1" applyBorder="1" applyAlignment="1">
      <alignment horizontal="right" vertical="center"/>
    </xf>
    <xf numFmtId="0" fontId="20" fillId="0" borderId="1" xfId="2" applyFont="1" applyBorder="1" applyAlignment="1">
      <alignment horizontal="right" vertical="center" wrapText="1"/>
    </xf>
    <xf numFmtId="0" fontId="20" fillId="0" borderId="1" xfId="2" applyFont="1" applyBorder="1" applyAlignment="1">
      <alignment horizontal="left" vertical="center" wrapText="1"/>
    </xf>
    <xf numFmtId="4" fontId="20" fillId="3" borderId="1" xfId="2" applyNumberFormat="1" applyFont="1" applyFill="1" applyBorder="1" applyAlignment="1">
      <alignment horizontal="right" vertical="center"/>
    </xf>
    <xf numFmtId="4" fontId="20" fillId="0" borderId="0" xfId="1" applyNumberFormat="1" applyFont="1"/>
    <xf numFmtId="0" fontId="20" fillId="0" borderId="0" xfId="1" applyFont="1"/>
    <xf numFmtId="0" fontId="20" fillId="0" borderId="1" xfId="2" applyFont="1" applyBorder="1" applyAlignment="1" applyProtection="1">
      <alignment horizontal="left" vertical="center" wrapText="1"/>
      <protection locked="0"/>
    </xf>
    <xf numFmtId="4" fontId="20" fillId="0" borderId="1" xfId="2" applyNumberFormat="1" applyFont="1" applyBorder="1" applyAlignment="1" applyProtection="1">
      <alignment horizontal="right" vertical="center"/>
      <protection locked="0"/>
    </xf>
    <xf numFmtId="4" fontId="39" fillId="3" borderId="1" xfId="2" applyNumberFormat="1" applyFont="1" applyFill="1" applyBorder="1" applyAlignment="1" applyProtection="1">
      <alignment horizontal="right" vertical="center"/>
      <protection locked="0"/>
    </xf>
    <xf numFmtId="0" fontId="13" fillId="0" borderId="1" xfId="2" applyFont="1" applyBorder="1" applyAlignment="1">
      <alignment horizontal="right" vertical="center" wrapText="1"/>
    </xf>
    <xf numFmtId="4" fontId="13" fillId="3" borderId="1" xfId="2" applyNumberFormat="1" applyFont="1" applyFill="1" applyBorder="1" applyAlignment="1">
      <alignment horizontal="right" vertical="center"/>
    </xf>
    <xf numFmtId="0" fontId="13" fillId="0" borderId="1" xfId="2" applyFont="1" applyBorder="1" applyAlignment="1" applyProtection="1">
      <alignment horizontal="left" vertical="center" wrapText="1"/>
      <protection locked="0"/>
    </xf>
    <xf numFmtId="49" fontId="13" fillId="0" borderId="1" xfId="2" applyNumberFormat="1" applyFont="1" applyBorder="1" applyAlignment="1" applyProtection="1">
      <alignment horizontal="left" vertical="center" wrapText="1"/>
      <protection locked="0"/>
    </xf>
    <xf numFmtId="4" fontId="39" fillId="0" borderId="1" xfId="2" applyNumberFormat="1" applyFont="1" applyBorder="1" applyAlignment="1" applyProtection="1">
      <alignment horizontal="right" vertical="center"/>
      <protection locked="0"/>
    </xf>
    <xf numFmtId="49" fontId="20" fillId="0" borderId="1" xfId="2" applyNumberFormat="1" applyFont="1" applyBorder="1" applyAlignment="1">
      <alignment horizontal="left" vertical="center" wrapText="1"/>
    </xf>
    <xf numFmtId="0" fontId="37" fillId="0" borderId="2" xfId="1" applyFont="1" applyBorder="1"/>
    <xf numFmtId="0" fontId="37" fillId="0" borderId="24" xfId="1" applyFont="1" applyBorder="1"/>
    <xf numFmtId="0" fontId="37" fillId="0" borderId="13" xfId="1" applyFont="1" applyBorder="1"/>
    <xf numFmtId="0" fontId="39" fillId="0" borderId="2" xfId="2" applyFont="1" applyBorder="1" applyAlignment="1">
      <alignment vertical="center" wrapText="1"/>
    </xf>
    <xf numFmtId="0" fontId="37" fillId="0" borderId="13" xfId="1" applyFont="1" applyBorder="1" applyAlignment="1">
      <alignment vertical="center" wrapText="1"/>
    </xf>
    <xf numFmtId="0" fontId="13" fillId="0" borderId="0" xfId="1" applyFont="1"/>
    <xf numFmtId="0" fontId="38" fillId="0" borderId="21" xfId="2" applyFont="1" applyBorder="1" applyAlignment="1">
      <alignment horizontal="left"/>
    </xf>
    <xf numFmtId="0" fontId="37" fillId="0" borderId="21" xfId="1" applyFont="1" applyBorder="1" applyAlignment="1">
      <alignment horizontal="left"/>
    </xf>
    <xf numFmtId="0" fontId="9" fillId="0" borderId="0" xfId="1" applyFont="1"/>
    <xf numFmtId="0" fontId="39" fillId="0" borderId="0" xfId="2" applyFont="1" applyAlignment="1">
      <alignment horizontal="left"/>
    </xf>
    <xf numFmtId="0" fontId="40" fillId="0" borderId="0" xfId="1" applyFont="1" applyAlignment="1">
      <alignment horizontal="left"/>
    </xf>
    <xf numFmtId="0" fontId="35" fillId="0" borderId="3" xfId="2" applyFont="1" applyBorder="1" applyAlignment="1">
      <alignment horizontal="left" vertical="center" wrapText="1"/>
    </xf>
    <xf numFmtId="0" fontId="39" fillId="0" borderId="20" xfId="2" applyFont="1" applyBorder="1" applyAlignment="1">
      <alignment horizontal="left" vertical="center" wrapText="1"/>
    </xf>
    <xf numFmtId="0" fontId="39" fillId="0" borderId="25" xfId="2" applyFont="1" applyBorder="1" applyAlignment="1">
      <alignment horizontal="left" vertical="center" wrapText="1"/>
    </xf>
    <xf numFmtId="4" fontId="39" fillId="0" borderId="26" xfId="2" applyNumberFormat="1" applyFont="1" applyBorder="1" applyAlignment="1">
      <alignment horizontal="right" vertical="center"/>
    </xf>
    <xf numFmtId="0" fontId="39" fillId="0" borderId="10" xfId="2" applyFont="1" applyBorder="1" applyAlignment="1">
      <alignment horizontal="left" vertical="center" wrapText="1"/>
    </xf>
    <xf numFmtId="4" fontId="39" fillId="0" borderId="10" xfId="2" applyNumberFormat="1" applyFont="1" applyBorder="1" applyAlignment="1">
      <alignment horizontal="right" vertical="center"/>
    </xf>
    <xf numFmtId="0" fontId="20" fillId="0" borderId="3" xfId="2" applyFont="1" applyBorder="1" applyAlignment="1">
      <alignment horizontal="right" vertical="center" wrapText="1"/>
    </xf>
    <xf numFmtId="0" fontId="20" fillId="0" borderId="3" xfId="2" applyFont="1" applyBorder="1" applyAlignment="1">
      <alignment horizontal="left" vertical="center" wrapText="1"/>
    </xf>
    <xf numFmtId="4" fontId="25" fillId="0" borderId="27" xfId="2" applyNumberFormat="1" applyFont="1" applyBorder="1" applyAlignment="1">
      <alignment vertical="center" wrapText="1"/>
    </xf>
    <xf numFmtId="0" fontId="12" fillId="0" borderId="20" xfId="2" applyFont="1" applyBorder="1" applyAlignment="1">
      <alignment horizontal="left" vertical="center" wrapText="1"/>
    </xf>
    <xf numFmtId="0" fontId="12" fillId="0" borderId="25" xfId="2" applyFont="1" applyBorder="1" applyAlignment="1">
      <alignment horizontal="left" vertical="center" wrapText="1"/>
    </xf>
    <xf numFmtId="4" fontId="12" fillId="3" borderId="26" xfId="2" applyNumberFormat="1" applyFont="1" applyFill="1" applyBorder="1" applyAlignment="1">
      <alignment horizontal="right" vertical="center"/>
    </xf>
    <xf numFmtId="0" fontId="13" fillId="0" borderId="28" xfId="2" applyFont="1" applyBorder="1" applyAlignment="1">
      <alignment vertical="center" wrapText="1"/>
    </xf>
    <xf numFmtId="0" fontId="13" fillId="0" borderId="29" xfId="2" applyFont="1" applyBorder="1" applyAlignment="1">
      <alignment vertical="center" wrapText="1"/>
    </xf>
    <xf numFmtId="4" fontId="39" fillId="3" borderId="26" xfId="2" applyNumberFormat="1" applyFont="1" applyFill="1" applyBorder="1" applyAlignment="1">
      <alignment horizontal="right" vertical="center"/>
    </xf>
    <xf numFmtId="0" fontId="20" fillId="0" borderId="10" xfId="2" applyFont="1" applyBorder="1" applyAlignment="1">
      <alignment horizontal="right" vertical="center" wrapText="1"/>
    </xf>
    <xf numFmtId="0" fontId="20" fillId="0" borderId="10" xfId="2" applyFont="1" applyBorder="1" applyAlignment="1">
      <alignment horizontal="left" vertical="center" wrapText="1"/>
    </xf>
    <xf numFmtId="4" fontId="20" fillId="0" borderId="10" xfId="2" applyNumberFormat="1" applyFont="1" applyBorder="1" applyAlignment="1" applyProtection="1">
      <alignment horizontal="right" vertical="center"/>
      <protection locked="0"/>
    </xf>
    <xf numFmtId="0" fontId="30" fillId="0" borderId="1" xfId="2" applyFont="1" applyBorder="1"/>
    <xf numFmtId="4" fontId="20" fillId="0" borderId="3" xfId="2" applyNumberFormat="1" applyFont="1" applyBorder="1" applyAlignment="1" applyProtection="1">
      <alignment horizontal="right" vertical="center"/>
      <protection locked="0"/>
    </xf>
    <xf numFmtId="0" fontId="13" fillId="0" borderId="10" xfId="2" applyFont="1" applyBorder="1" applyAlignment="1">
      <alignment horizontal="right" vertical="center" wrapText="1"/>
    </xf>
    <xf numFmtId="0" fontId="13" fillId="0" borderId="10" xfId="2" applyFont="1" applyBorder="1" applyAlignment="1">
      <alignment horizontal="left" vertical="center" wrapText="1"/>
    </xf>
    <xf numFmtId="4" fontId="13" fillId="3" borderId="10" xfId="2" applyNumberFormat="1" applyFont="1" applyFill="1" applyBorder="1" applyAlignment="1" applyProtection="1">
      <alignment horizontal="right" vertical="center"/>
      <protection locked="0"/>
    </xf>
    <xf numFmtId="4" fontId="13" fillId="3" borderId="1" xfId="2" applyNumberFormat="1" applyFont="1" applyFill="1" applyBorder="1" applyAlignment="1" applyProtection="1">
      <alignment horizontal="right" vertical="center"/>
      <protection locked="0"/>
    </xf>
    <xf numFmtId="0" fontId="13" fillId="0" borderId="3" xfId="2" applyFont="1" applyBorder="1" applyAlignment="1">
      <alignment horizontal="right" vertical="center" wrapText="1"/>
    </xf>
    <xf numFmtId="0" fontId="13" fillId="0" borderId="3" xfId="2" applyFont="1" applyBorder="1" applyAlignment="1">
      <alignment horizontal="left" vertical="center" wrapText="1"/>
    </xf>
    <xf numFmtId="4" fontId="13" fillId="3" borderId="3" xfId="2" applyNumberFormat="1" applyFont="1" applyFill="1" applyBorder="1" applyAlignment="1" applyProtection="1">
      <alignment horizontal="right" vertical="center"/>
      <protection locked="0"/>
    </xf>
    <xf numFmtId="0" fontId="37" fillId="0" borderId="29" xfId="1" applyFont="1" applyBorder="1" applyAlignment="1">
      <alignment vertical="center"/>
    </xf>
    <xf numFmtId="0" fontId="37" fillId="0" borderId="30" xfId="1" applyFont="1" applyBorder="1" applyAlignment="1">
      <alignment vertical="center"/>
    </xf>
    <xf numFmtId="0" fontId="12" fillId="0" borderId="1" xfId="2" applyFont="1" applyBorder="1" applyAlignment="1">
      <alignment horizontal="left" vertical="center" wrapText="1"/>
    </xf>
    <xf numFmtId="0" fontId="35" fillId="0" borderId="0" xfId="1" applyFont="1"/>
    <xf numFmtId="4" fontId="35" fillId="3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3" xfId="2" applyFont="1" applyBorder="1" applyAlignment="1">
      <alignment horizontal="left" vertical="center" wrapText="1"/>
    </xf>
    <xf numFmtId="4" fontId="10" fillId="3" borderId="3" xfId="2" applyNumberFormat="1" applyFont="1" applyFill="1" applyBorder="1" applyAlignment="1" applyProtection="1">
      <alignment horizontal="right" vertical="center"/>
      <protection locked="0"/>
    </xf>
    <xf numFmtId="0" fontId="10" fillId="0" borderId="0" xfId="1" applyFont="1"/>
    <xf numFmtId="0" fontId="10" fillId="0" borderId="20" xfId="2" applyFont="1" applyBorder="1" applyAlignment="1">
      <alignment horizontal="left" vertical="center" wrapText="1"/>
    </xf>
    <xf numFmtId="0" fontId="35" fillId="0" borderId="25" xfId="2" applyFont="1" applyBorder="1" applyAlignment="1">
      <alignment horizontal="left" vertical="center" wrapText="1"/>
    </xf>
    <xf numFmtId="4" fontId="10" fillId="3" borderId="26" xfId="2" applyNumberFormat="1" applyFont="1" applyFill="1" applyBorder="1" applyAlignment="1">
      <alignment horizontal="right" vertical="center"/>
    </xf>
    <xf numFmtId="4" fontId="13" fillId="0" borderId="0" xfId="1" applyNumberFormat="1" applyFont="1"/>
    <xf numFmtId="164" fontId="41" fillId="0" borderId="1" xfId="0" applyNumberFormat="1" applyFont="1" applyBorder="1" applyAlignment="1">
      <alignment vertical="top" wrapText="1"/>
    </xf>
    <xf numFmtId="0" fontId="33" fillId="0" borderId="0" xfId="3" applyFont="1"/>
    <xf numFmtId="0" fontId="34" fillId="0" borderId="0" xfId="3" applyFont="1"/>
    <xf numFmtId="0" fontId="10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 indent="5"/>
    </xf>
    <xf numFmtId="0" fontId="13" fillId="0" borderId="17" xfId="0" applyFont="1" applyBorder="1" applyAlignment="1">
      <alignment horizontal="center" vertical="top" wrapText="1"/>
    </xf>
    <xf numFmtId="0" fontId="13" fillId="0" borderId="31" xfId="0" applyFont="1" applyBorder="1" applyAlignment="1">
      <alignment horizontal="center" vertical="top" wrapText="1"/>
    </xf>
    <xf numFmtId="0" fontId="2" fillId="0" borderId="0" xfId="4" applyFont="1" applyAlignment="1">
      <alignment horizontal="center"/>
    </xf>
    <xf numFmtId="0" fontId="3" fillId="0" borderId="32" xfId="4" applyFont="1" applyBorder="1" applyAlignment="1">
      <alignment horizontal="center" wrapText="1"/>
    </xf>
    <xf numFmtId="0" fontId="3" fillId="0" borderId="6" xfId="4" applyFont="1" applyBorder="1" applyAlignment="1">
      <alignment horizontal="center" wrapText="1"/>
    </xf>
    <xf numFmtId="0" fontId="35" fillId="0" borderId="1" xfId="2" applyFont="1" applyBorder="1" applyAlignment="1">
      <alignment horizontal="left" vertical="center" wrapText="1"/>
    </xf>
    <xf numFmtId="0" fontId="37" fillId="0" borderId="1" xfId="1" applyFont="1" applyBorder="1" applyAlignment="1">
      <alignment vertical="center"/>
    </xf>
    <xf numFmtId="0" fontId="35" fillId="0" borderId="0" xfId="2" applyFont="1" applyAlignment="1">
      <alignment horizontal="left" vertical="center" wrapText="1"/>
    </xf>
    <xf numFmtId="0" fontId="35" fillId="0" borderId="0" xfId="1" applyFont="1" applyAlignment="1">
      <alignment horizontal="left" wrapText="1"/>
    </xf>
    <xf numFmtId="0" fontId="38" fillId="0" borderId="21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37" fillId="0" borderId="1" xfId="1" applyFont="1" applyBorder="1" applyAlignment="1">
      <alignment horizontal="center"/>
    </xf>
    <xf numFmtId="0" fontId="35" fillId="0" borderId="33" xfId="2" applyFont="1" applyBorder="1" applyAlignment="1">
      <alignment horizontal="left" vertical="center" wrapText="1"/>
    </xf>
    <xf numFmtId="0" fontId="35" fillId="0" borderId="34" xfId="2" applyFont="1" applyBorder="1" applyAlignment="1">
      <alignment horizontal="left" vertical="center" wrapText="1"/>
    </xf>
    <xf numFmtId="0" fontId="35" fillId="0" borderId="27" xfId="2" applyFont="1" applyBorder="1" applyAlignment="1">
      <alignment horizontal="left" vertical="center" wrapText="1"/>
    </xf>
    <xf numFmtId="0" fontId="10" fillId="0" borderId="33" xfId="2" applyFont="1" applyBorder="1" applyAlignment="1">
      <alignment horizontal="left" vertical="center" wrapText="1"/>
    </xf>
    <xf numFmtId="0" fontId="21" fillId="0" borderId="34" xfId="1" applyBorder="1" applyAlignment="1">
      <alignment horizontal="left" vertical="center" wrapText="1"/>
    </xf>
    <xf numFmtId="0" fontId="21" fillId="0" borderId="27" xfId="1" applyBorder="1" applyAlignment="1">
      <alignment horizontal="left" vertical="center" wrapText="1"/>
    </xf>
    <xf numFmtId="0" fontId="37" fillId="0" borderId="2" xfId="1" applyFont="1" applyBorder="1" applyAlignment="1">
      <alignment horizontal="center"/>
    </xf>
    <xf numFmtId="0" fontId="37" fillId="0" borderId="24" xfId="1" applyFont="1" applyBorder="1" applyAlignment="1">
      <alignment horizontal="center"/>
    </xf>
    <xf numFmtId="0" fontId="35" fillId="0" borderId="3" xfId="2" applyFont="1" applyBorder="1" applyAlignment="1">
      <alignment horizontal="left" vertical="center" wrapText="1"/>
    </xf>
  </cellXfs>
  <cellStyles count="5">
    <cellStyle name="Normalny" xfId="0" builtinId="0"/>
    <cellStyle name="Normalny_2016- przepływy i kapitały" xfId="1" xr:uid="{00000000-0005-0000-0000-000001000000}"/>
    <cellStyle name="Normalny_bilans_przekształceń" xfId="2" xr:uid="{00000000-0005-0000-0000-000004000000}"/>
    <cellStyle name="Normalny_oostateczny bilans2006 całość" xfId="3" xr:uid="{00000000-0005-0000-0000-000005000000}"/>
    <cellStyle name="Normalny_ZG RZiS 2008rZG-kor 12.05.2009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lubanski/Documents/Bilans%202016/2016-%20przep&#322;ywy%20i%20kapita&#322;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cek%20Luba&#324;ski/Documents/Documents/Bilans%202023/2022-%20przep&#322;ywy%20kapit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2"/>
      <sheetName val="Module3"/>
      <sheetName val="Dane podstawowe"/>
      <sheetName val="Spr.z Przepływu"/>
      <sheetName val="Zest.zmian w Kap.Własnym"/>
      <sheetName val="Podpisy"/>
      <sheetName val="Module1"/>
    </sheetNames>
    <sheetDataSet>
      <sheetData sheetId="0" refreshError="1"/>
      <sheetData sheetId="1" refreshError="1"/>
      <sheetData sheetId="2" refreshError="1">
        <row r="2">
          <cell r="B2" t="str">
            <v>POLSKI ZWIĄZEK NIEWIDOMYCH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ans 22"/>
      <sheetName val="RZiS  22"/>
      <sheetName val="kapitały 22"/>
      <sheetName val="przepływy22"/>
      <sheetName val="środki trwałe cały 22"/>
      <sheetName val="przychody 22"/>
      <sheetName val="koszty 22"/>
      <sheetName val="K.Rodzajowe 22"/>
      <sheetName val="zatrudnienie"/>
    </sheetNames>
    <sheetDataSet>
      <sheetData sheetId="0">
        <row r="46">
          <cell r="B46">
            <v>510154.42000000004</v>
          </cell>
          <cell r="C46">
            <v>456548.10000000003</v>
          </cell>
        </row>
        <row r="52">
          <cell r="B52">
            <v>1495575.2300000004</v>
          </cell>
          <cell r="C52">
            <v>2283547.09</v>
          </cell>
        </row>
        <row r="82">
          <cell r="B82">
            <v>292491.55</v>
          </cell>
          <cell r="C82">
            <v>335998.69</v>
          </cell>
        </row>
        <row r="116">
          <cell r="B116">
            <v>4949074.24</v>
          </cell>
          <cell r="C116">
            <v>4753639.55</v>
          </cell>
        </row>
        <row r="124">
          <cell r="B124">
            <v>419369.97000000003</v>
          </cell>
          <cell r="C124">
            <v>204086.25</v>
          </cell>
        </row>
        <row r="138">
          <cell r="B138">
            <v>6761096.6400000006</v>
          </cell>
          <cell r="C138">
            <v>6928771.6500000004</v>
          </cell>
        </row>
      </sheetData>
      <sheetData sheetId="1">
        <row r="43">
          <cell r="C43">
            <v>2027999.0900000003</v>
          </cell>
          <cell r="D43">
            <v>1294128.4800000007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H152"/>
  <sheetViews>
    <sheetView zoomScaleNormal="100" workbookViewId="0">
      <pane xSplit="1" ySplit="6" topLeftCell="B145" activePane="bottomRight" state="frozen"/>
      <selection activeCell="C84" sqref="C84"/>
      <selection pane="topRight" activeCell="C84" sqref="C84"/>
      <selection pane="bottomLeft" activeCell="C84" sqref="C84"/>
      <selection pane="bottomRight" activeCell="B150" sqref="B150"/>
    </sheetView>
  </sheetViews>
  <sheetFormatPr defaultColWidth="11.7109375" defaultRowHeight="12.75" x14ac:dyDescent="0.2"/>
  <cols>
    <col min="1" max="1" width="57.42578125" customWidth="1"/>
    <col min="2" max="2" width="15.85546875" style="13" customWidth="1"/>
    <col min="3" max="3" width="16" bestFit="1" customWidth="1"/>
    <col min="4" max="4" width="0.140625" customWidth="1"/>
    <col min="5" max="5" width="21" customWidth="1"/>
    <col min="6" max="6" width="12.28515625" bestFit="1" customWidth="1"/>
  </cols>
  <sheetData>
    <row r="1" spans="1:8" ht="18" x14ac:dyDescent="0.25">
      <c r="A1" s="15" t="s">
        <v>133</v>
      </c>
    </row>
    <row r="2" spans="1:8" ht="39.75" customHeight="1" x14ac:dyDescent="0.25">
      <c r="A2" s="55" t="s">
        <v>138</v>
      </c>
      <c r="B2" s="35"/>
      <c r="C2" s="56" t="s">
        <v>139</v>
      </c>
    </row>
    <row r="3" spans="1:8" ht="22.5" customHeight="1" x14ac:dyDescent="0.2">
      <c r="A3" s="36"/>
      <c r="B3" s="37"/>
      <c r="C3" s="1"/>
    </row>
    <row r="4" spans="1:8" ht="12.75" customHeight="1" x14ac:dyDescent="0.2">
      <c r="A4" s="186" t="s">
        <v>31</v>
      </c>
      <c r="B4" s="183">
        <v>2024</v>
      </c>
      <c r="C4" s="183">
        <v>2025</v>
      </c>
    </row>
    <row r="5" spans="1:8" ht="32.25" customHeight="1" thickBot="1" x14ac:dyDescent="0.25">
      <c r="A5" s="187"/>
      <c r="B5" s="184"/>
      <c r="C5" s="184"/>
    </row>
    <row r="6" spans="1:8" s="39" customFormat="1" ht="11.25" customHeight="1" thickTop="1" thickBot="1" x14ac:dyDescent="0.25">
      <c r="A6" s="38">
        <v>1</v>
      </c>
      <c r="B6" s="65">
        <v>2</v>
      </c>
      <c r="C6" s="66">
        <v>3</v>
      </c>
      <c r="F6"/>
      <c r="G6"/>
    </row>
    <row r="7" spans="1:8" ht="15.75" x14ac:dyDescent="0.2">
      <c r="A7" s="2" t="s">
        <v>32</v>
      </c>
      <c r="B7" s="40">
        <v>20663960.219999999</v>
      </c>
      <c r="C7" s="40">
        <v>23738475.25</v>
      </c>
      <c r="E7" s="14"/>
      <c r="H7" s="14"/>
    </row>
    <row r="8" spans="1:8" ht="15" customHeight="1" x14ac:dyDescent="0.2">
      <c r="A8" s="41" t="s">
        <v>33</v>
      </c>
      <c r="B8" s="42">
        <v>0</v>
      </c>
      <c r="C8" s="42">
        <v>0</v>
      </c>
      <c r="H8" s="14"/>
    </row>
    <row r="9" spans="1:8" ht="15" customHeight="1" x14ac:dyDescent="0.2">
      <c r="A9" s="3" t="s">
        <v>34</v>
      </c>
      <c r="B9" s="43">
        <v>0</v>
      </c>
      <c r="C9" s="43">
        <v>0</v>
      </c>
      <c r="H9" s="14"/>
    </row>
    <row r="10" spans="1:8" x14ac:dyDescent="0.2">
      <c r="A10" s="3" t="s">
        <v>35</v>
      </c>
      <c r="B10" s="43">
        <v>0</v>
      </c>
      <c r="C10" s="43">
        <v>0</v>
      </c>
      <c r="H10" s="14"/>
    </row>
    <row r="11" spans="1:8" ht="15.75" customHeight="1" x14ac:dyDescent="0.2">
      <c r="A11" s="3" t="s">
        <v>36</v>
      </c>
      <c r="B11" s="43">
        <v>0</v>
      </c>
      <c r="C11" s="43">
        <v>0</v>
      </c>
      <c r="H11" s="14"/>
    </row>
    <row r="12" spans="1:8" ht="26.25" customHeight="1" x14ac:dyDescent="0.2">
      <c r="A12" s="4" t="s">
        <v>37</v>
      </c>
      <c r="B12" s="43">
        <v>0</v>
      </c>
      <c r="C12" s="43">
        <v>0</v>
      </c>
      <c r="H12" s="14"/>
    </row>
    <row r="13" spans="1:8" ht="15.75" customHeight="1" x14ac:dyDescent="0.2">
      <c r="A13" s="41" t="s">
        <v>38</v>
      </c>
      <c r="B13" s="48">
        <v>19163960.219999999</v>
      </c>
      <c r="C13" s="48">
        <v>21938475.25</v>
      </c>
      <c r="E13" s="14"/>
      <c r="H13" s="14"/>
    </row>
    <row r="14" spans="1:8" x14ac:dyDescent="0.2">
      <c r="A14" s="52" t="s">
        <v>39</v>
      </c>
      <c r="B14" s="42">
        <v>18251015.280000001</v>
      </c>
      <c r="C14" s="42">
        <v>21081577.900000002</v>
      </c>
      <c r="H14" s="14"/>
    </row>
    <row r="15" spans="1:8" ht="26.25" customHeight="1" x14ac:dyDescent="0.2">
      <c r="A15" s="5" t="s">
        <v>40</v>
      </c>
      <c r="B15" s="43">
        <v>1318548.56</v>
      </c>
      <c r="C15" s="43">
        <v>1761307.16</v>
      </c>
      <c r="H15" s="14"/>
    </row>
    <row r="16" spans="1:8" ht="25.5" customHeight="1" x14ac:dyDescent="0.2">
      <c r="A16" s="5" t="s">
        <v>41</v>
      </c>
      <c r="B16" s="43">
        <v>13700836.609999999</v>
      </c>
      <c r="C16" s="43">
        <v>14186069.310000001</v>
      </c>
      <c r="H16" s="14"/>
    </row>
    <row r="17" spans="1:8" ht="18" customHeight="1" x14ac:dyDescent="0.2">
      <c r="A17" s="5" t="s">
        <v>42</v>
      </c>
      <c r="B17" s="43">
        <v>1320588.55</v>
      </c>
      <c r="C17" s="43">
        <v>3172470.8400000003</v>
      </c>
      <c r="H17" s="14"/>
    </row>
    <row r="18" spans="1:8" ht="18" customHeight="1" x14ac:dyDescent="0.2">
      <c r="A18" s="5" t="s">
        <v>43</v>
      </c>
      <c r="B18" s="43">
        <v>401595.21</v>
      </c>
      <c r="C18" s="43">
        <v>512134.16000000003</v>
      </c>
      <c r="H18" s="14"/>
    </row>
    <row r="19" spans="1:8" x14ac:dyDescent="0.2">
      <c r="A19" s="5" t="s">
        <v>134</v>
      </c>
      <c r="B19" s="43">
        <v>0</v>
      </c>
      <c r="C19" s="43">
        <v>0</v>
      </c>
      <c r="H19" s="14"/>
    </row>
    <row r="20" spans="1:8" ht="15" customHeight="1" x14ac:dyDescent="0.2">
      <c r="A20" s="5" t="s">
        <v>135</v>
      </c>
      <c r="B20" s="43">
        <v>1509446.35</v>
      </c>
      <c r="C20" s="43">
        <v>1449596.43</v>
      </c>
      <c r="H20" s="14"/>
    </row>
    <row r="21" spans="1:8" ht="15" customHeight="1" x14ac:dyDescent="0.2">
      <c r="A21" s="3" t="s">
        <v>44</v>
      </c>
      <c r="B21" s="43">
        <v>912944.94</v>
      </c>
      <c r="C21" s="43">
        <v>856897.35</v>
      </c>
      <c r="H21" s="14"/>
    </row>
    <row r="22" spans="1:8" ht="18.75" customHeight="1" x14ac:dyDescent="0.2">
      <c r="A22" s="3" t="s">
        <v>45</v>
      </c>
      <c r="B22" s="43">
        <v>0</v>
      </c>
      <c r="C22" s="43">
        <v>0</v>
      </c>
      <c r="H22" s="14"/>
    </row>
    <row r="23" spans="1:8" ht="20.25" customHeight="1" x14ac:dyDescent="0.2">
      <c r="A23" s="41" t="s">
        <v>46</v>
      </c>
      <c r="B23" s="42">
        <v>0</v>
      </c>
      <c r="C23" s="42">
        <v>0</v>
      </c>
      <c r="H23" s="14"/>
    </row>
    <row r="24" spans="1:8" ht="16.5" customHeight="1" x14ac:dyDescent="0.2">
      <c r="A24" s="3" t="s">
        <v>47</v>
      </c>
      <c r="B24" s="43"/>
      <c r="C24" s="43"/>
      <c r="H24" s="14"/>
    </row>
    <row r="25" spans="1:8" ht="25.5" x14ac:dyDescent="0.2">
      <c r="A25" s="79" t="s">
        <v>144</v>
      </c>
      <c r="B25" s="43"/>
      <c r="C25" s="43"/>
      <c r="H25" s="14"/>
    </row>
    <row r="26" spans="1:8" ht="17.25" customHeight="1" x14ac:dyDescent="0.2">
      <c r="A26" s="3" t="s">
        <v>145</v>
      </c>
      <c r="B26" s="43"/>
      <c r="C26" s="43"/>
      <c r="H26" s="14"/>
    </row>
    <row r="27" spans="1:8" ht="17.25" customHeight="1" x14ac:dyDescent="0.2">
      <c r="A27" s="41" t="s">
        <v>48</v>
      </c>
      <c r="B27" s="42">
        <v>1500000</v>
      </c>
      <c r="C27" s="42">
        <v>1800000</v>
      </c>
      <c r="H27" s="14"/>
    </row>
    <row r="28" spans="1:8" x14ac:dyDescent="0.2">
      <c r="A28" s="6" t="s">
        <v>49</v>
      </c>
      <c r="B28" s="43"/>
      <c r="C28" s="43"/>
      <c r="H28" s="14"/>
    </row>
    <row r="29" spans="1:8" ht="21.75" customHeight="1" x14ac:dyDescent="0.2">
      <c r="A29" s="6" t="s">
        <v>50</v>
      </c>
      <c r="B29" s="43"/>
      <c r="C29" s="43"/>
      <c r="H29" s="14"/>
    </row>
    <row r="30" spans="1:8" ht="20.25" customHeight="1" x14ac:dyDescent="0.2">
      <c r="A30" s="74" t="s">
        <v>51</v>
      </c>
      <c r="B30" s="42">
        <v>1500000</v>
      </c>
      <c r="C30" s="42">
        <v>1800000</v>
      </c>
      <c r="H30" s="14"/>
    </row>
    <row r="31" spans="1:8" ht="18" customHeight="1" x14ac:dyDescent="0.2">
      <c r="A31" s="75" t="s">
        <v>185</v>
      </c>
      <c r="B31" s="42">
        <v>0</v>
      </c>
      <c r="C31" s="42">
        <v>0</v>
      </c>
      <c r="H31" s="14"/>
    </row>
    <row r="32" spans="1:8" ht="15.95" customHeight="1" x14ac:dyDescent="0.2">
      <c r="A32" s="7" t="s">
        <v>52</v>
      </c>
      <c r="B32" s="43"/>
      <c r="C32" s="43"/>
      <c r="H32" s="14"/>
    </row>
    <row r="33" spans="1:8" ht="15.95" customHeight="1" x14ac:dyDescent="0.2">
      <c r="A33" s="7" t="s">
        <v>53</v>
      </c>
      <c r="B33" s="43"/>
      <c r="C33" s="43"/>
      <c r="H33" s="14"/>
    </row>
    <row r="34" spans="1:8" ht="15.95" customHeight="1" x14ac:dyDescent="0.2">
      <c r="A34" s="7" t="s">
        <v>54</v>
      </c>
      <c r="B34" s="43"/>
      <c r="C34" s="43"/>
      <c r="H34" s="14"/>
    </row>
    <row r="35" spans="1:8" ht="15.95" customHeight="1" x14ac:dyDescent="0.2">
      <c r="A35" s="8" t="s">
        <v>55</v>
      </c>
      <c r="B35" s="43">
        <v>0</v>
      </c>
      <c r="C35" s="43">
        <v>0</v>
      </c>
      <c r="H35" s="14"/>
    </row>
    <row r="36" spans="1:8" ht="17.25" customHeight="1" x14ac:dyDescent="0.2">
      <c r="A36" s="75" t="s">
        <v>56</v>
      </c>
      <c r="B36" s="42">
        <v>1500000</v>
      </c>
      <c r="C36" s="42">
        <v>1800000</v>
      </c>
      <c r="H36" s="14"/>
    </row>
    <row r="37" spans="1:8" ht="15.95" customHeight="1" x14ac:dyDescent="0.2">
      <c r="A37" s="8" t="s">
        <v>57</v>
      </c>
      <c r="B37" s="43">
        <v>0</v>
      </c>
      <c r="C37" s="43">
        <v>0</v>
      </c>
      <c r="H37" s="14"/>
    </row>
    <row r="38" spans="1:8" ht="15.95" customHeight="1" x14ac:dyDescent="0.2">
      <c r="A38" s="8" t="s">
        <v>53</v>
      </c>
      <c r="B38" s="43">
        <v>0</v>
      </c>
      <c r="C38" s="43">
        <v>0</v>
      </c>
      <c r="H38" s="14"/>
    </row>
    <row r="39" spans="1:8" ht="15.95" customHeight="1" x14ac:dyDescent="0.2">
      <c r="A39" s="8" t="s">
        <v>54</v>
      </c>
      <c r="B39" s="43">
        <v>0</v>
      </c>
      <c r="C39" s="43">
        <v>0</v>
      </c>
      <c r="H39" s="14"/>
    </row>
    <row r="40" spans="1:8" ht="15.95" customHeight="1" x14ac:dyDescent="0.2">
      <c r="A40" s="8" t="s">
        <v>55</v>
      </c>
      <c r="B40" s="44">
        <v>1500000</v>
      </c>
      <c r="C40" s="44">
        <v>1800000</v>
      </c>
      <c r="H40" s="14"/>
    </row>
    <row r="41" spans="1:8" ht="20.25" customHeight="1" x14ac:dyDescent="0.2">
      <c r="A41" s="5" t="s">
        <v>58</v>
      </c>
      <c r="B41" s="43">
        <v>0</v>
      </c>
      <c r="C41" s="43">
        <v>0</v>
      </c>
      <c r="H41" s="14"/>
    </row>
    <row r="42" spans="1:8" ht="16.5" customHeight="1" x14ac:dyDescent="0.2">
      <c r="A42" s="45" t="s">
        <v>59</v>
      </c>
      <c r="B42" s="42">
        <v>0</v>
      </c>
      <c r="C42" s="42">
        <v>0</v>
      </c>
      <c r="H42" s="14"/>
    </row>
    <row r="43" spans="1:8" ht="24" customHeight="1" x14ac:dyDescent="0.2">
      <c r="A43" s="6" t="s">
        <v>60</v>
      </c>
      <c r="B43" s="46">
        <v>0</v>
      </c>
      <c r="C43" s="46">
        <v>0</v>
      </c>
      <c r="H43" s="14"/>
    </row>
    <row r="44" spans="1:8" ht="19.5" customHeight="1" x14ac:dyDescent="0.2">
      <c r="A44" s="6" t="s">
        <v>61</v>
      </c>
      <c r="B44" s="43">
        <v>0</v>
      </c>
      <c r="C44" s="43">
        <v>0</v>
      </c>
      <c r="H44" s="14"/>
    </row>
    <row r="45" spans="1:8" ht="15.75" x14ac:dyDescent="0.25">
      <c r="A45" s="9" t="s">
        <v>62</v>
      </c>
      <c r="B45" s="47">
        <v>17515860.309999999</v>
      </c>
      <c r="C45" s="47">
        <v>17631141.790000003</v>
      </c>
      <c r="H45" s="14"/>
    </row>
    <row r="46" spans="1:8" x14ac:dyDescent="0.2">
      <c r="A46" s="41" t="s">
        <v>63</v>
      </c>
      <c r="B46" s="42">
        <v>554843.53</v>
      </c>
      <c r="C46" s="42">
        <v>587928.59000000008</v>
      </c>
      <c r="E46" s="14"/>
      <c r="H46" s="14"/>
    </row>
    <row r="47" spans="1:8" x14ac:dyDescent="0.2">
      <c r="A47" t="s">
        <v>64</v>
      </c>
      <c r="B47" s="43">
        <v>429118.08</v>
      </c>
      <c r="C47" s="43">
        <v>469706.14</v>
      </c>
      <c r="H47" s="14"/>
    </row>
    <row r="48" spans="1:8" x14ac:dyDescent="0.2">
      <c r="A48" s="3" t="s">
        <v>65</v>
      </c>
      <c r="B48" s="43">
        <v>0</v>
      </c>
      <c r="C48" s="43">
        <v>0</v>
      </c>
      <c r="H48" s="14"/>
    </row>
    <row r="49" spans="1:8" x14ac:dyDescent="0.2">
      <c r="A49" s="3" t="s">
        <v>66</v>
      </c>
      <c r="B49" s="43">
        <v>0</v>
      </c>
      <c r="C49" s="43">
        <v>0</v>
      </c>
      <c r="H49" s="14"/>
    </row>
    <row r="50" spans="1:8" x14ac:dyDescent="0.2">
      <c r="A50" s="3" t="s">
        <v>67</v>
      </c>
      <c r="B50" s="43">
        <v>116633.69</v>
      </c>
      <c r="C50" s="43">
        <v>118222.45000000001</v>
      </c>
      <c r="H50" s="14"/>
    </row>
    <row r="51" spans="1:8" ht="21" customHeight="1" x14ac:dyDescent="0.2">
      <c r="A51" s="3" t="s">
        <v>68</v>
      </c>
      <c r="B51" s="43">
        <v>9091.76</v>
      </c>
      <c r="C51" s="43">
        <v>0</v>
      </c>
      <c r="H51" s="14"/>
    </row>
    <row r="52" spans="1:8" x14ac:dyDescent="0.2">
      <c r="A52" s="41" t="s">
        <v>69</v>
      </c>
      <c r="B52" s="48">
        <v>3490055.0500000007</v>
      </c>
      <c r="C52" s="48">
        <v>3304054.8899999997</v>
      </c>
      <c r="E52" s="14"/>
      <c r="H52" s="14"/>
    </row>
    <row r="53" spans="1:8" x14ac:dyDescent="0.2">
      <c r="A53" s="76" t="s">
        <v>70</v>
      </c>
      <c r="B53" s="80">
        <v>0</v>
      </c>
      <c r="C53" s="80">
        <v>1167278.4399999995</v>
      </c>
      <c r="H53" s="14"/>
    </row>
    <row r="54" spans="1:8" x14ac:dyDescent="0.2">
      <c r="A54" s="74" t="s">
        <v>71</v>
      </c>
      <c r="B54" s="42">
        <v>0</v>
      </c>
      <c r="C54" s="42">
        <v>479644.24</v>
      </c>
      <c r="H54" s="14"/>
    </row>
    <row r="55" spans="1:8" ht="18" x14ac:dyDescent="0.2">
      <c r="A55" s="7" t="s">
        <v>72</v>
      </c>
      <c r="B55" s="43">
        <v>0</v>
      </c>
      <c r="C55" s="43">
        <v>479644.24</v>
      </c>
      <c r="H55" s="14"/>
    </row>
    <row r="56" spans="1:8" ht="21" customHeight="1" x14ac:dyDescent="0.2">
      <c r="A56" s="7" t="s">
        <v>73</v>
      </c>
      <c r="B56" s="43">
        <v>0</v>
      </c>
      <c r="C56" s="43">
        <v>0</v>
      </c>
      <c r="H56" s="14"/>
    </row>
    <row r="57" spans="1:8" x14ac:dyDescent="0.2">
      <c r="A57" s="5" t="s">
        <v>74</v>
      </c>
      <c r="B57" s="43">
        <v>0</v>
      </c>
      <c r="C57" s="43">
        <v>687634.19999999972</v>
      </c>
      <c r="H57" s="14"/>
    </row>
    <row r="58" spans="1:8" x14ac:dyDescent="0.2">
      <c r="A58" s="76" t="s">
        <v>75</v>
      </c>
      <c r="B58" s="80">
        <v>3490055.05</v>
      </c>
      <c r="C58" s="80">
        <v>2136776.4500000002</v>
      </c>
      <c r="H58" s="14"/>
    </row>
    <row r="59" spans="1:8" x14ac:dyDescent="0.2">
      <c r="A59" s="74" t="s">
        <v>71</v>
      </c>
      <c r="B59" s="42">
        <v>2217829.9799999995</v>
      </c>
      <c r="C59" s="42">
        <v>1836932.58</v>
      </c>
      <c r="H59" s="14"/>
    </row>
    <row r="60" spans="1:8" ht="18" x14ac:dyDescent="0.2">
      <c r="A60" s="7" t="s">
        <v>76</v>
      </c>
      <c r="B60" s="43">
        <v>2212742.3499999996</v>
      </c>
      <c r="C60" s="43">
        <v>1831844.9500000002</v>
      </c>
      <c r="H60" s="14"/>
    </row>
    <row r="61" spans="1:8" ht="18" x14ac:dyDescent="0.2">
      <c r="A61" s="7" t="s">
        <v>77</v>
      </c>
      <c r="B61" s="43">
        <v>5087.63</v>
      </c>
      <c r="C61" s="43">
        <v>5087.63</v>
      </c>
      <c r="H61" s="14"/>
    </row>
    <row r="62" spans="1:8" ht="27.75" customHeight="1" x14ac:dyDescent="0.2">
      <c r="A62" s="5" t="s">
        <v>78</v>
      </c>
      <c r="B62" s="43">
        <v>411861.83</v>
      </c>
      <c r="C62" s="43">
        <v>255240.65</v>
      </c>
      <c r="H62" s="14"/>
    </row>
    <row r="63" spans="1:8" x14ac:dyDescent="0.2">
      <c r="A63" s="5" t="s">
        <v>79</v>
      </c>
      <c r="B63" s="43">
        <v>803069.8</v>
      </c>
      <c r="C63" s="43">
        <v>43486.54</v>
      </c>
      <c r="H63" s="14"/>
    </row>
    <row r="64" spans="1:8" ht="18" customHeight="1" x14ac:dyDescent="0.2">
      <c r="A64" s="5" t="s">
        <v>80</v>
      </c>
      <c r="B64" s="43">
        <v>57293.440000000002</v>
      </c>
      <c r="C64" s="43">
        <v>1116.68</v>
      </c>
      <c r="H64" s="14"/>
    </row>
    <row r="65" spans="1:8" x14ac:dyDescent="0.2">
      <c r="A65" s="41" t="s">
        <v>81</v>
      </c>
      <c r="B65" s="48">
        <v>13176634.93</v>
      </c>
      <c r="C65" s="48">
        <v>12970308.740000002</v>
      </c>
      <c r="E65" s="14"/>
      <c r="H65" s="14"/>
    </row>
    <row r="66" spans="1:8" x14ac:dyDescent="0.2">
      <c r="A66" s="52" t="s">
        <v>82</v>
      </c>
      <c r="B66" s="42">
        <v>13176634.93</v>
      </c>
      <c r="C66" s="42">
        <v>12970308.740000002</v>
      </c>
      <c r="H66" s="14"/>
    </row>
    <row r="67" spans="1:8" x14ac:dyDescent="0.2">
      <c r="A67" s="77" t="s">
        <v>184</v>
      </c>
      <c r="B67" s="42">
        <v>259764.9</v>
      </c>
      <c r="C67" s="42">
        <v>107123.9</v>
      </c>
      <c r="H67" s="14"/>
    </row>
    <row r="68" spans="1:8" ht="15.95" customHeight="1" x14ac:dyDescent="0.2">
      <c r="A68" s="8" t="s">
        <v>52</v>
      </c>
      <c r="B68" s="43">
        <v>0</v>
      </c>
      <c r="C68" s="43">
        <v>0</v>
      </c>
      <c r="H68" s="14"/>
    </row>
    <row r="69" spans="1:8" ht="15.95" customHeight="1" x14ac:dyDescent="0.2">
      <c r="A69" s="8" t="s">
        <v>53</v>
      </c>
      <c r="B69" s="43">
        <v>0</v>
      </c>
      <c r="C69" s="43">
        <v>0</v>
      </c>
      <c r="H69" s="14"/>
    </row>
    <row r="70" spans="1:8" ht="15.95" customHeight="1" x14ac:dyDescent="0.2">
      <c r="A70" s="8" t="s">
        <v>54</v>
      </c>
      <c r="B70" s="43">
        <v>259764.9</v>
      </c>
      <c r="C70" s="43">
        <v>107123.9</v>
      </c>
      <c r="E70" s="14"/>
      <c r="H70" s="14"/>
    </row>
    <row r="71" spans="1:8" ht="15.95" customHeight="1" x14ac:dyDescent="0.2">
      <c r="A71" s="8" t="s">
        <v>83</v>
      </c>
      <c r="B71" s="43">
        <v>0</v>
      </c>
      <c r="C71" s="43">
        <v>0</v>
      </c>
      <c r="H71" s="14"/>
    </row>
    <row r="72" spans="1:8" ht="17.25" customHeight="1" x14ac:dyDescent="0.2">
      <c r="A72" s="77" t="s">
        <v>56</v>
      </c>
      <c r="B72" s="42">
        <v>306486.21999999997</v>
      </c>
      <c r="C72" s="42">
        <v>273352.95</v>
      </c>
      <c r="H72" s="14"/>
    </row>
    <row r="73" spans="1:8" ht="15.95" customHeight="1" x14ac:dyDescent="0.2">
      <c r="A73" s="8" t="s">
        <v>57</v>
      </c>
      <c r="B73" s="43">
        <v>0</v>
      </c>
      <c r="C73" s="43">
        <v>0</v>
      </c>
      <c r="E73" s="14"/>
      <c r="H73" s="14"/>
    </row>
    <row r="74" spans="1:8" ht="15.95" customHeight="1" x14ac:dyDescent="0.2">
      <c r="A74" s="8" t="s">
        <v>53</v>
      </c>
      <c r="B74" s="43">
        <v>0</v>
      </c>
      <c r="C74" s="43">
        <v>0</v>
      </c>
      <c r="H74" s="14"/>
    </row>
    <row r="75" spans="1:8" ht="15.95" customHeight="1" x14ac:dyDescent="0.2">
      <c r="A75" s="8" t="s">
        <v>54</v>
      </c>
      <c r="B75" s="43">
        <v>306486.21999999997</v>
      </c>
      <c r="C75" s="43">
        <v>273352.95</v>
      </c>
      <c r="E75" s="14"/>
      <c r="H75" s="14"/>
    </row>
    <row r="76" spans="1:8" ht="15.95" customHeight="1" x14ac:dyDescent="0.2">
      <c r="A76" s="8" t="s">
        <v>83</v>
      </c>
      <c r="B76" s="43">
        <v>0</v>
      </c>
      <c r="C76" s="43">
        <v>0</v>
      </c>
      <c r="H76" s="14"/>
    </row>
    <row r="77" spans="1:8" x14ac:dyDescent="0.2">
      <c r="A77" s="77" t="s">
        <v>84</v>
      </c>
      <c r="B77" s="42">
        <v>12610383.809999999</v>
      </c>
      <c r="C77" s="42">
        <v>12589831.890000001</v>
      </c>
      <c r="E77" s="14"/>
      <c r="H77" s="14"/>
    </row>
    <row r="78" spans="1:8" ht="30" customHeight="1" x14ac:dyDescent="0.2">
      <c r="A78" s="8" t="s">
        <v>85</v>
      </c>
      <c r="B78" s="43">
        <v>10762506.460000001</v>
      </c>
      <c r="C78" s="43">
        <v>12589831.890000001</v>
      </c>
      <c r="H78" s="14"/>
    </row>
    <row r="79" spans="1:8" ht="18" x14ac:dyDescent="0.2">
      <c r="A79" s="8" t="s">
        <v>86</v>
      </c>
      <c r="B79" s="43">
        <v>0</v>
      </c>
      <c r="C79" s="43">
        <v>0</v>
      </c>
      <c r="H79" s="14"/>
    </row>
    <row r="80" spans="1:8" ht="22.5" customHeight="1" x14ac:dyDescent="0.2">
      <c r="A80" s="8" t="s">
        <v>87</v>
      </c>
      <c r="B80" s="43">
        <v>1847877.35</v>
      </c>
      <c r="C80" s="43">
        <v>0</v>
      </c>
      <c r="H80" s="14"/>
    </row>
    <row r="81" spans="1:8" x14ac:dyDescent="0.2">
      <c r="A81" s="3" t="s">
        <v>88</v>
      </c>
      <c r="B81" s="43">
        <v>0</v>
      </c>
      <c r="C81" s="43">
        <v>0</v>
      </c>
      <c r="H81" s="14"/>
    </row>
    <row r="82" spans="1:8" ht="29.25" customHeight="1" thickBot="1" x14ac:dyDescent="0.25">
      <c r="A82" s="49" t="s">
        <v>89</v>
      </c>
      <c r="B82" s="44">
        <v>294326.8</v>
      </c>
      <c r="C82" s="44">
        <v>768849.57000000007</v>
      </c>
      <c r="E82" s="14"/>
      <c r="H82" s="14"/>
    </row>
    <row r="83" spans="1:8" ht="13.5" thickBot="1" x14ac:dyDescent="0.25">
      <c r="A83" s="78" t="s">
        <v>148</v>
      </c>
      <c r="B83" s="44"/>
      <c r="C83" s="44"/>
      <c r="H83" s="14"/>
    </row>
    <row r="84" spans="1:8" ht="13.5" thickBot="1" x14ac:dyDescent="0.25">
      <c r="A84" s="78" t="s">
        <v>149</v>
      </c>
      <c r="B84" s="44"/>
      <c r="C84" s="44"/>
      <c r="H84" s="14"/>
    </row>
    <row r="85" spans="1:8" ht="16.5" thickBot="1" x14ac:dyDescent="0.3">
      <c r="A85" s="57" t="s">
        <v>150</v>
      </c>
      <c r="B85" s="81">
        <v>38179820.530000009</v>
      </c>
      <c r="C85" s="81">
        <v>41369617.039999999</v>
      </c>
      <c r="E85" s="14"/>
      <c r="H85" s="14"/>
    </row>
    <row r="86" spans="1:8" ht="21.6" customHeight="1" x14ac:dyDescent="0.2">
      <c r="A86" s="58"/>
      <c r="B86" s="14"/>
      <c r="C86" s="14"/>
      <c r="H86" s="14"/>
    </row>
    <row r="87" spans="1:8" ht="22.5" customHeight="1" x14ac:dyDescent="0.25">
      <c r="A87" s="55" t="s">
        <v>140</v>
      </c>
      <c r="B87" s="59"/>
      <c r="C87" s="60" t="s">
        <v>139</v>
      </c>
      <c r="H87" s="14"/>
    </row>
    <row r="88" spans="1:8" ht="13.15" customHeight="1" x14ac:dyDescent="0.2">
      <c r="A88" s="61">
        <v>1</v>
      </c>
      <c r="B88" s="62">
        <v>2024</v>
      </c>
      <c r="C88" s="62">
        <v>2025</v>
      </c>
      <c r="H88" s="14"/>
    </row>
    <row r="89" spans="1:8" ht="15.75" x14ac:dyDescent="0.2">
      <c r="A89" s="10" t="s">
        <v>90</v>
      </c>
      <c r="B89" s="40">
        <v>21611377.240000002</v>
      </c>
      <c r="C89" s="40">
        <v>24130735.319999997</v>
      </c>
      <c r="E89" s="14"/>
      <c r="H89" s="14"/>
    </row>
    <row r="90" spans="1:8" x14ac:dyDescent="0.2">
      <c r="A90" s="11" t="s">
        <v>91</v>
      </c>
      <c r="B90" s="180">
        <v>22705749.599999998</v>
      </c>
      <c r="C90" s="180">
        <v>24499965.34</v>
      </c>
      <c r="E90" s="14"/>
      <c r="H90" s="14"/>
    </row>
    <row r="91" spans="1:8" x14ac:dyDescent="0.2">
      <c r="A91" s="11" t="s">
        <v>92</v>
      </c>
      <c r="B91" s="43">
        <v>679715.72</v>
      </c>
      <c r="C91" s="43">
        <v>679715.72</v>
      </c>
      <c r="E91" s="14"/>
      <c r="H91" s="14"/>
    </row>
    <row r="92" spans="1:8" x14ac:dyDescent="0.2">
      <c r="A92" s="11" t="s">
        <v>93</v>
      </c>
      <c r="B92" s="43">
        <v>0</v>
      </c>
      <c r="C92" s="43">
        <v>0</v>
      </c>
      <c r="E92" s="14"/>
      <c r="H92" s="14"/>
    </row>
    <row r="93" spans="1:8" x14ac:dyDescent="0.2">
      <c r="A93" s="11" t="s">
        <v>94</v>
      </c>
      <c r="B93" s="43">
        <v>0</v>
      </c>
      <c r="C93" s="43">
        <v>0</v>
      </c>
      <c r="E93" s="14"/>
      <c r="H93" s="14"/>
    </row>
    <row r="94" spans="1:8" x14ac:dyDescent="0.2">
      <c r="A94" s="11" t="s">
        <v>95</v>
      </c>
      <c r="B94" s="180">
        <v>-4200274.16</v>
      </c>
      <c r="C94" s="180">
        <v>-3367402.8899999997</v>
      </c>
      <c r="E94" s="14"/>
      <c r="H94" s="14"/>
    </row>
    <row r="95" spans="1:8" x14ac:dyDescent="0.2">
      <c r="A95" s="11" t="s">
        <v>96</v>
      </c>
      <c r="B95" s="43">
        <v>2426186.08</v>
      </c>
      <c r="C95" s="43">
        <v>2318457.15</v>
      </c>
      <c r="H95" s="14"/>
    </row>
    <row r="96" spans="1:8" ht="18" x14ac:dyDescent="0.2">
      <c r="A96" s="8" t="s">
        <v>136</v>
      </c>
      <c r="B96" s="43">
        <v>2426186.08</v>
      </c>
      <c r="C96" s="43">
        <v>2318457.15</v>
      </c>
      <c r="H96" s="14"/>
    </row>
    <row r="97" spans="1:8" x14ac:dyDescent="0.2">
      <c r="A97" s="11" t="s">
        <v>97</v>
      </c>
      <c r="B97" s="43">
        <v>0</v>
      </c>
      <c r="C97" s="43">
        <v>0</v>
      </c>
      <c r="H97" s="14"/>
    </row>
    <row r="98" spans="1:8" ht="31.5" x14ac:dyDescent="0.2">
      <c r="A98" s="12" t="s">
        <v>98</v>
      </c>
      <c r="B98" s="40">
        <v>16568443.289999995</v>
      </c>
      <c r="C98" s="40">
        <v>17238881.720000003</v>
      </c>
      <c r="E98" s="14"/>
      <c r="H98" s="14"/>
    </row>
    <row r="99" spans="1:8" x14ac:dyDescent="0.2">
      <c r="A99" s="41" t="s">
        <v>99</v>
      </c>
      <c r="B99" s="42">
        <v>1977845.1099999999</v>
      </c>
      <c r="C99" s="42">
        <v>2226620.5100000002</v>
      </c>
      <c r="E99" s="14"/>
      <c r="H99" s="14"/>
    </row>
    <row r="100" spans="1:8" ht="30" customHeight="1" x14ac:dyDescent="0.2">
      <c r="A100" s="185" t="s">
        <v>100</v>
      </c>
      <c r="B100" s="43"/>
      <c r="C100" s="43"/>
      <c r="H100" s="14"/>
    </row>
    <row r="101" spans="1:8" ht="12.75" hidden="1" customHeight="1" x14ac:dyDescent="0.2">
      <c r="A101" s="185"/>
      <c r="B101" s="43"/>
      <c r="C101" s="43"/>
      <c r="H101" s="14"/>
    </row>
    <row r="102" spans="1:8" x14ac:dyDescent="0.2">
      <c r="A102" s="51" t="s">
        <v>101</v>
      </c>
      <c r="B102" s="42">
        <v>1663632.7999999998</v>
      </c>
      <c r="C102" s="42">
        <v>2175452.4</v>
      </c>
      <c r="H102" s="14"/>
    </row>
    <row r="103" spans="1:8" x14ac:dyDescent="0.2">
      <c r="A103" s="6" t="s">
        <v>102</v>
      </c>
      <c r="B103" s="43">
        <v>756822.03999999992</v>
      </c>
      <c r="C103" s="43">
        <v>1127787.6499999999</v>
      </c>
      <c r="H103" s="14"/>
    </row>
    <row r="104" spans="1:8" x14ac:dyDescent="0.2">
      <c r="A104" s="6" t="s">
        <v>103</v>
      </c>
      <c r="B104" s="43"/>
      <c r="C104" s="43">
        <v>1047664.75</v>
      </c>
      <c r="H104" s="14"/>
    </row>
    <row r="105" spans="1:8" ht="12.75" customHeight="1" x14ac:dyDescent="0.2">
      <c r="A105" s="51" t="s">
        <v>186</v>
      </c>
      <c r="B105" s="42">
        <v>314212.31</v>
      </c>
      <c r="C105" s="42">
        <v>51168.11</v>
      </c>
      <c r="H105" s="14"/>
    </row>
    <row r="106" spans="1:8" x14ac:dyDescent="0.2">
      <c r="A106" s="6" t="s">
        <v>102</v>
      </c>
      <c r="B106" s="43">
        <v>314212.31</v>
      </c>
      <c r="C106" s="43">
        <v>51168.11</v>
      </c>
      <c r="H106" s="14"/>
    </row>
    <row r="107" spans="1:8" x14ac:dyDescent="0.2">
      <c r="A107" s="6" t="s">
        <v>103</v>
      </c>
      <c r="B107" s="43"/>
      <c r="C107" s="43"/>
      <c r="H107" s="14"/>
    </row>
    <row r="108" spans="1:8" x14ac:dyDescent="0.2">
      <c r="A108" s="41" t="s">
        <v>104</v>
      </c>
      <c r="B108" s="42">
        <v>1796966.76</v>
      </c>
      <c r="C108" s="42">
        <v>1808162.72</v>
      </c>
      <c r="H108" s="14"/>
    </row>
    <row r="109" spans="1:8" x14ac:dyDescent="0.2">
      <c r="A109" s="6" t="s">
        <v>105</v>
      </c>
      <c r="B109" s="43">
        <v>0</v>
      </c>
      <c r="C109" s="43">
        <v>0</v>
      </c>
      <c r="H109" s="14"/>
    </row>
    <row r="110" spans="1:8" ht="29.45" customHeight="1" x14ac:dyDescent="0.2">
      <c r="A110" s="6" t="s">
        <v>146</v>
      </c>
      <c r="B110" s="43"/>
      <c r="C110" s="43"/>
      <c r="H110" s="14"/>
    </row>
    <row r="111" spans="1:8" x14ac:dyDescent="0.2">
      <c r="A111" s="52" t="s">
        <v>106</v>
      </c>
      <c r="B111" s="42">
        <v>1796966.76</v>
      </c>
      <c r="C111" s="42">
        <v>1808162.72</v>
      </c>
      <c r="H111" s="14"/>
    </row>
    <row r="112" spans="1:8" x14ac:dyDescent="0.2">
      <c r="A112" s="5" t="s">
        <v>107</v>
      </c>
      <c r="B112" s="43">
        <v>1796966.76</v>
      </c>
      <c r="C112" s="43">
        <v>1808162.72</v>
      </c>
      <c r="H112" s="14"/>
    </row>
    <row r="113" spans="1:8" ht="28.5" customHeight="1" x14ac:dyDescent="0.2">
      <c r="A113" s="5" t="s">
        <v>108</v>
      </c>
      <c r="B113" s="43">
        <v>0</v>
      </c>
      <c r="C113" s="43">
        <v>0</v>
      </c>
      <c r="H113" s="14"/>
    </row>
    <row r="114" spans="1:8" ht="15.75" customHeight="1" x14ac:dyDescent="0.2">
      <c r="A114" s="5" t="s">
        <v>109</v>
      </c>
      <c r="B114" s="43">
        <v>0</v>
      </c>
      <c r="C114" s="43">
        <v>0</v>
      </c>
      <c r="H114" s="14"/>
    </row>
    <row r="115" spans="1:8" x14ac:dyDescent="0.2">
      <c r="A115" s="5" t="s">
        <v>110</v>
      </c>
      <c r="B115" s="43">
        <v>0</v>
      </c>
      <c r="C115" s="43">
        <v>0</v>
      </c>
      <c r="H115" s="14"/>
    </row>
    <row r="116" spans="1:8" x14ac:dyDescent="0.2">
      <c r="A116" s="41" t="s">
        <v>111</v>
      </c>
      <c r="B116" s="48">
        <v>5722827.6900000004</v>
      </c>
      <c r="C116" s="48">
        <v>6724261.580000001</v>
      </c>
      <c r="E116" s="14"/>
      <c r="H116" s="14"/>
    </row>
    <row r="117" spans="1:8" ht="21" customHeight="1" x14ac:dyDescent="0.2">
      <c r="A117" s="51" t="s">
        <v>112</v>
      </c>
      <c r="B117" s="42">
        <v>7134.7400000011548</v>
      </c>
      <c r="C117" s="42">
        <v>0</v>
      </c>
      <c r="H117" s="14"/>
    </row>
    <row r="118" spans="1:8" ht="25.5" x14ac:dyDescent="0.2">
      <c r="A118" s="77" t="s">
        <v>113</v>
      </c>
      <c r="B118" s="42">
        <v>0</v>
      </c>
      <c r="C118" s="42">
        <v>0</v>
      </c>
      <c r="H118" s="14"/>
    </row>
    <row r="119" spans="1:8" ht="18" x14ac:dyDescent="0.2">
      <c r="A119" s="8" t="s">
        <v>114</v>
      </c>
      <c r="B119" s="43">
        <v>0</v>
      </c>
      <c r="C119" s="43">
        <v>0</v>
      </c>
      <c r="H119" s="14"/>
    </row>
    <row r="120" spans="1:8" ht="18" customHeight="1" x14ac:dyDescent="0.2">
      <c r="A120" s="8" t="s">
        <v>115</v>
      </c>
      <c r="B120" s="43">
        <v>0</v>
      </c>
      <c r="C120" s="43">
        <v>0</v>
      </c>
      <c r="H120" s="14"/>
    </row>
    <row r="121" spans="1:8" x14ac:dyDescent="0.2">
      <c r="A121" s="5" t="s">
        <v>116</v>
      </c>
      <c r="B121" s="43">
        <v>7134.7400000002235</v>
      </c>
      <c r="C121" s="43">
        <v>0</v>
      </c>
      <c r="H121" s="14"/>
    </row>
    <row r="122" spans="1:8" ht="25.5" customHeight="1" x14ac:dyDescent="0.2">
      <c r="A122" s="5" t="s">
        <v>182</v>
      </c>
      <c r="B122" s="43"/>
      <c r="C122" s="43"/>
      <c r="H122" s="14"/>
    </row>
    <row r="123" spans="1:8" ht="25.5" x14ac:dyDescent="0.2">
      <c r="A123" s="51" t="s">
        <v>147</v>
      </c>
      <c r="B123" s="42">
        <v>5226390.16</v>
      </c>
      <c r="C123" s="42">
        <v>6196649.3100000005</v>
      </c>
      <c r="H123" s="14"/>
    </row>
    <row r="124" spans="1:8" x14ac:dyDescent="0.2">
      <c r="A124" s="5" t="s">
        <v>107</v>
      </c>
      <c r="B124" s="43">
        <v>218413.34</v>
      </c>
      <c r="C124" s="43">
        <v>247949.51</v>
      </c>
      <c r="H124" s="14"/>
    </row>
    <row r="125" spans="1:8" ht="25.5" x14ac:dyDescent="0.2">
      <c r="A125" s="5" t="s">
        <v>117</v>
      </c>
      <c r="B125" s="43"/>
      <c r="C125" s="43"/>
      <c r="E125" s="14"/>
      <c r="H125" s="14"/>
    </row>
    <row r="126" spans="1:8" x14ac:dyDescent="0.2">
      <c r="A126" s="5" t="s">
        <v>109</v>
      </c>
      <c r="B126" s="44">
        <v>0</v>
      </c>
      <c r="C126" s="44">
        <v>0</v>
      </c>
      <c r="H126" s="14"/>
    </row>
    <row r="127" spans="1:8" ht="27" customHeight="1" x14ac:dyDescent="0.2">
      <c r="A127" s="77" t="s">
        <v>118</v>
      </c>
      <c r="B127" s="42">
        <v>1343315.1300000001</v>
      </c>
      <c r="C127" s="42">
        <v>1431522.3599999996</v>
      </c>
      <c r="H127" s="14"/>
    </row>
    <row r="128" spans="1:8" ht="23.25" customHeight="1" x14ac:dyDescent="0.2">
      <c r="A128" s="8" t="s">
        <v>114</v>
      </c>
      <c r="B128" s="43">
        <v>1317354.8</v>
      </c>
      <c r="C128" s="43">
        <v>1431522.3599999996</v>
      </c>
      <c r="H128" s="14"/>
    </row>
    <row r="129" spans="1:8" ht="18" x14ac:dyDescent="0.2">
      <c r="A129" s="8" t="s">
        <v>115</v>
      </c>
      <c r="B129" s="46">
        <v>25960.33</v>
      </c>
      <c r="C129" s="46">
        <v>0</v>
      </c>
      <c r="H129" s="14"/>
    </row>
    <row r="130" spans="1:8" ht="19.5" customHeight="1" x14ac:dyDescent="0.2">
      <c r="A130" s="5" t="s">
        <v>119</v>
      </c>
      <c r="B130" s="43">
        <v>0</v>
      </c>
      <c r="C130" s="43">
        <v>0</v>
      </c>
      <c r="H130" s="14"/>
    </row>
    <row r="131" spans="1:8" x14ac:dyDescent="0.2">
      <c r="A131" s="5" t="s">
        <v>120</v>
      </c>
      <c r="B131" s="43">
        <v>0</v>
      </c>
      <c r="C131" s="43">
        <v>0</v>
      </c>
      <c r="H131" s="14"/>
    </row>
    <row r="132" spans="1:8" ht="25.5" x14ac:dyDescent="0.2">
      <c r="A132" s="5" t="s">
        <v>121</v>
      </c>
      <c r="B132" s="43">
        <v>3111019.19</v>
      </c>
      <c r="C132" s="43">
        <v>4201965.5200000005</v>
      </c>
      <c r="H132" s="14"/>
    </row>
    <row r="133" spans="1:8" x14ac:dyDescent="0.2">
      <c r="A133" s="5" t="s">
        <v>122</v>
      </c>
      <c r="B133" s="43">
        <v>126640.41</v>
      </c>
      <c r="C133" s="43">
        <v>82422.52</v>
      </c>
      <c r="H133" s="14"/>
    </row>
    <row r="134" spans="1:8" x14ac:dyDescent="0.2">
      <c r="A134" s="5" t="s">
        <v>123</v>
      </c>
      <c r="B134" s="43">
        <v>427002.08999999997</v>
      </c>
      <c r="C134" s="43">
        <v>232789.40000000002</v>
      </c>
      <c r="H134" s="14"/>
    </row>
    <row r="135" spans="1:8" x14ac:dyDescent="0.2">
      <c r="A135" s="76" t="s">
        <v>183</v>
      </c>
      <c r="B135" s="42">
        <v>489302.79000000004</v>
      </c>
      <c r="C135" s="42">
        <v>527612.27</v>
      </c>
      <c r="H135" s="14"/>
    </row>
    <row r="136" spans="1:8" x14ac:dyDescent="0.2">
      <c r="A136" s="5" t="s">
        <v>124</v>
      </c>
      <c r="B136" s="43">
        <v>144548.35</v>
      </c>
      <c r="C136" s="43">
        <v>143024.78999999998</v>
      </c>
      <c r="H136" s="14"/>
    </row>
    <row r="137" spans="1:8" x14ac:dyDescent="0.2">
      <c r="A137" s="5" t="s">
        <v>125</v>
      </c>
      <c r="B137" s="43">
        <v>344754.44</v>
      </c>
      <c r="C137" s="43">
        <v>384587.48</v>
      </c>
      <c r="H137" s="14"/>
    </row>
    <row r="138" spans="1:8" x14ac:dyDescent="0.2">
      <c r="A138" s="41" t="s">
        <v>126</v>
      </c>
      <c r="B138" s="48">
        <v>7070803.7299999986</v>
      </c>
      <c r="C138" s="48">
        <v>6479836.9100000001</v>
      </c>
      <c r="E138" s="14"/>
      <c r="H138" s="14"/>
    </row>
    <row r="139" spans="1:8" x14ac:dyDescent="0.2">
      <c r="A139" s="3" t="s">
        <v>127</v>
      </c>
      <c r="B139" s="43"/>
      <c r="C139" s="43"/>
      <c r="H139" s="14"/>
    </row>
    <row r="140" spans="1:8" x14ac:dyDescent="0.2">
      <c r="A140" s="52" t="s">
        <v>128</v>
      </c>
      <c r="B140" s="42">
        <v>7070803.7299999986</v>
      </c>
      <c r="C140" s="42">
        <v>6479836.9100000001</v>
      </c>
      <c r="H140" s="14"/>
    </row>
    <row r="141" spans="1:8" ht="18.75" customHeight="1" x14ac:dyDescent="0.2">
      <c r="A141" s="3" t="s">
        <v>102</v>
      </c>
      <c r="B141" s="43">
        <v>6439126.0999999996</v>
      </c>
      <c r="C141" s="43">
        <v>6014827.5899999999</v>
      </c>
      <c r="H141" s="14"/>
    </row>
    <row r="142" spans="1:8" ht="18.75" customHeight="1" thickBot="1" x14ac:dyDescent="0.25">
      <c r="A142" s="53" t="s">
        <v>103</v>
      </c>
      <c r="B142" s="44">
        <v>631677.63</v>
      </c>
      <c r="C142" s="44">
        <v>465009.31999999995</v>
      </c>
      <c r="H142" s="14"/>
    </row>
    <row r="143" spans="1:8" ht="16.5" thickBot="1" x14ac:dyDescent="0.3">
      <c r="A143" s="50" t="s">
        <v>151</v>
      </c>
      <c r="B143" s="81">
        <v>38179820.530000009</v>
      </c>
      <c r="C143" s="81">
        <v>41369617.039999999</v>
      </c>
      <c r="H143" s="14"/>
    </row>
    <row r="144" spans="1:8" x14ac:dyDescent="0.2">
      <c r="A144" s="63"/>
    </row>
    <row r="145" spans="1:3" x14ac:dyDescent="0.2">
      <c r="A145" s="63"/>
      <c r="C145" s="14"/>
    </row>
    <row r="146" spans="1:3" x14ac:dyDescent="0.2">
      <c r="A146" s="181" t="s">
        <v>346</v>
      </c>
      <c r="B146" s="182"/>
      <c r="C146" s="14"/>
    </row>
    <row r="147" spans="1:3" x14ac:dyDescent="0.2">
      <c r="A147" s="16"/>
      <c r="B147" s="54" t="s">
        <v>137</v>
      </c>
    </row>
    <row r="148" spans="1:3" x14ac:dyDescent="0.2">
      <c r="A148" s="54" t="s">
        <v>347</v>
      </c>
      <c r="B148" s="54" t="s">
        <v>348</v>
      </c>
    </row>
    <row r="150" spans="1:3" x14ac:dyDescent="0.2">
      <c r="B150" s="13" t="s">
        <v>349</v>
      </c>
    </row>
    <row r="152" spans="1:3" x14ac:dyDescent="0.2">
      <c r="A152" s="181"/>
      <c r="B152" s="182"/>
    </row>
  </sheetData>
  <mergeCells count="6">
    <mergeCell ref="A152:B152"/>
    <mergeCell ref="C4:C5"/>
    <mergeCell ref="A146:B146"/>
    <mergeCell ref="A100:A101"/>
    <mergeCell ref="A4:A5"/>
    <mergeCell ref="B4:B5"/>
  </mergeCells>
  <phoneticPr fontId="16" type="noConversion"/>
  <pageMargins left="0.75" right="0.75" top="1" bottom="1" header="0.5" footer="0.5"/>
  <pageSetup paperSize="9" scale="91" orientation="portrait" r:id="rId1"/>
  <headerFooter alignWithMargins="0"/>
  <rowBreaks count="2" manualBreakCount="2">
    <brk id="41" max="2" man="1"/>
    <brk id="8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H52"/>
  <sheetViews>
    <sheetView tabSelected="1" topLeftCell="A22" zoomScaleNormal="100" workbookViewId="0">
      <selection activeCell="C51" sqref="C51"/>
    </sheetView>
  </sheetViews>
  <sheetFormatPr defaultColWidth="9.140625" defaultRowHeight="12.75" x14ac:dyDescent="0.2"/>
  <cols>
    <col min="1" max="1" width="2.7109375" style="16" customWidth="1"/>
    <col min="2" max="2" width="44.85546875" style="16" customWidth="1"/>
    <col min="3" max="3" width="18.42578125" style="16" customWidth="1"/>
    <col min="4" max="4" width="20.140625" style="16" customWidth="1"/>
    <col min="5" max="5" width="10.140625" style="16" bestFit="1" customWidth="1"/>
    <col min="6" max="6" width="9.140625" style="16" customWidth="1"/>
    <col min="7" max="8" width="11.7109375" style="16" bestFit="1" customWidth="1"/>
    <col min="9" max="16384" width="9.140625" style="16"/>
  </cols>
  <sheetData>
    <row r="1" spans="1:7" ht="15.75" x14ac:dyDescent="0.25">
      <c r="A1" s="17" t="s">
        <v>0</v>
      </c>
      <c r="B1" s="18" t="s">
        <v>1</v>
      </c>
      <c r="C1" s="18"/>
    </row>
    <row r="2" spans="1:7" ht="15.75" x14ac:dyDescent="0.25">
      <c r="A2" s="188" t="s">
        <v>345</v>
      </c>
      <c r="B2" s="188"/>
      <c r="C2" s="18"/>
    </row>
    <row r="3" spans="1:7" ht="16.5" thickBot="1" x14ac:dyDescent="0.3">
      <c r="A3" s="17"/>
      <c r="B3" s="73" t="s">
        <v>143</v>
      </c>
      <c r="C3" s="19"/>
      <c r="D3" s="19"/>
    </row>
    <row r="4" spans="1:7" ht="12.75" customHeight="1" x14ac:dyDescent="0.2">
      <c r="A4" s="20"/>
      <c r="B4" s="21"/>
      <c r="C4" s="189" t="s">
        <v>2</v>
      </c>
      <c r="D4" s="190"/>
    </row>
    <row r="5" spans="1:7" ht="13.5" thickBot="1" x14ac:dyDescent="0.25">
      <c r="A5" s="22" t="s">
        <v>3</v>
      </c>
      <c r="B5" s="23" t="s">
        <v>4</v>
      </c>
      <c r="C5" s="23" t="s">
        <v>5</v>
      </c>
      <c r="D5" s="24" t="s">
        <v>6</v>
      </c>
    </row>
    <row r="6" spans="1:7" s="27" customFormat="1" ht="8.25" x14ac:dyDescent="0.15">
      <c r="A6" s="25">
        <v>1</v>
      </c>
      <c r="B6" s="25">
        <v>2</v>
      </c>
      <c r="C6" s="26">
        <v>3</v>
      </c>
      <c r="D6" s="26">
        <v>4</v>
      </c>
    </row>
    <row r="7" spans="1:7" ht="17.45" customHeight="1" x14ac:dyDescent="0.2">
      <c r="A7" s="28" t="s">
        <v>7</v>
      </c>
      <c r="B7" s="29" t="s">
        <v>154</v>
      </c>
      <c r="C7" s="68">
        <v>48386196.719999999</v>
      </c>
      <c r="D7" s="68">
        <v>53471917.660000004</v>
      </c>
    </row>
    <row r="8" spans="1:7" ht="30" customHeight="1" x14ac:dyDescent="0.2">
      <c r="A8" s="84" t="s">
        <v>155</v>
      </c>
      <c r="B8" s="85" t="s">
        <v>156</v>
      </c>
      <c r="C8" s="86">
        <v>32058030.650000002</v>
      </c>
      <c r="D8" s="86">
        <v>34663997.739999995</v>
      </c>
    </row>
    <row r="9" spans="1:7" x14ac:dyDescent="0.2">
      <c r="A9" s="28"/>
      <c r="B9" s="82" t="s">
        <v>16</v>
      </c>
      <c r="C9" s="86">
        <v>31242214.020000003</v>
      </c>
      <c r="D9" s="86">
        <v>33484823.919999998</v>
      </c>
    </row>
    <row r="10" spans="1:7" ht="25.5" x14ac:dyDescent="0.2">
      <c r="A10" s="84" t="s">
        <v>152</v>
      </c>
      <c r="B10" s="85" t="s">
        <v>157</v>
      </c>
      <c r="C10" s="86">
        <v>15714469.640000001</v>
      </c>
      <c r="D10" s="86">
        <v>18197582.109999999</v>
      </c>
    </row>
    <row r="11" spans="1:7" ht="17.45" customHeight="1" x14ac:dyDescent="0.2">
      <c r="A11" s="87" t="s">
        <v>0</v>
      </c>
      <c r="B11" s="85" t="s">
        <v>158</v>
      </c>
      <c r="C11" s="86">
        <v>613696.42999999993</v>
      </c>
      <c r="D11" s="86">
        <v>610337.80999999994</v>
      </c>
    </row>
    <row r="12" spans="1:7" x14ac:dyDescent="0.2">
      <c r="A12" s="28" t="s">
        <v>8</v>
      </c>
      <c r="B12" s="29" t="s">
        <v>159</v>
      </c>
      <c r="C12" s="68">
        <v>47385383.159999996</v>
      </c>
      <c r="D12" s="68">
        <v>53000757.810000002</v>
      </c>
      <c r="G12" s="67"/>
    </row>
    <row r="13" spans="1:7" ht="25.5" x14ac:dyDescent="0.2">
      <c r="A13" s="84" t="s">
        <v>155</v>
      </c>
      <c r="B13" s="85" t="s">
        <v>160</v>
      </c>
      <c r="C13" s="86">
        <v>30361307.280000001</v>
      </c>
      <c r="D13" s="86">
        <v>33161334.539999999</v>
      </c>
      <c r="G13" s="67"/>
    </row>
    <row r="14" spans="1:7" x14ac:dyDescent="0.2">
      <c r="A14" s="28"/>
      <c r="B14" s="82" t="s">
        <v>16</v>
      </c>
      <c r="C14" s="86">
        <v>29675820.349999998</v>
      </c>
      <c r="D14" s="86">
        <v>30935901.950000003</v>
      </c>
      <c r="G14" s="67"/>
    </row>
    <row r="15" spans="1:7" ht="25.5" x14ac:dyDescent="0.2">
      <c r="A15" s="84" t="s">
        <v>152</v>
      </c>
      <c r="B15" s="85" t="s">
        <v>161</v>
      </c>
      <c r="C15" s="86">
        <v>16138806.609999999</v>
      </c>
      <c r="D15" s="86">
        <v>18796932.910000004</v>
      </c>
    </row>
    <row r="16" spans="1:7" x14ac:dyDescent="0.2">
      <c r="A16" s="87" t="s">
        <v>0</v>
      </c>
      <c r="B16" s="85" t="s">
        <v>162</v>
      </c>
      <c r="C16" s="86">
        <v>885269.27</v>
      </c>
      <c r="D16" s="86">
        <v>1042490.36</v>
      </c>
    </row>
    <row r="17" spans="1:8" x14ac:dyDescent="0.2">
      <c r="A17" s="28" t="s">
        <v>9</v>
      </c>
      <c r="B17" s="88" t="s">
        <v>163</v>
      </c>
      <c r="C17" s="68">
        <v>1000813.5599999996</v>
      </c>
      <c r="D17" s="68">
        <v>471159.85</v>
      </c>
    </row>
    <row r="18" spans="1:8" x14ac:dyDescent="0.2">
      <c r="A18" s="28" t="s">
        <v>10</v>
      </c>
      <c r="B18" s="88" t="s">
        <v>153</v>
      </c>
      <c r="C18" s="68">
        <v>24711275.5</v>
      </c>
      <c r="D18" s="68">
        <v>29211541.629999999</v>
      </c>
    </row>
    <row r="19" spans="1:8" x14ac:dyDescent="0.2">
      <c r="A19" s="84" t="s">
        <v>155</v>
      </c>
      <c r="B19" s="89" t="s">
        <v>164</v>
      </c>
      <c r="C19" s="86">
        <v>24143948.890000001</v>
      </c>
      <c r="D19" s="86">
        <v>28971811.740000002</v>
      </c>
    </row>
    <row r="20" spans="1:8" x14ac:dyDescent="0.2">
      <c r="A20" s="84" t="s">
        <v>152</v>
      </c>
      <c r="B20" s="89" t="s">
        <v>165</v>
      </c>
      <c r="C20" s="86">
        <v>252737.96</v>
      </c>
      <c r="D20" s="86">
        <v>194246.74</v>
      </c>
    </row>
    <row r="21" spans="1:8" ht="25.5" x14ac:dyDescent="0.2">
      <c r="A21" s="87" t="s">
        <v>0</v>
      </c>
      <c r="B21" s="90" t="s">
        <v>166</v>
      </c>
      <c r="C21" s="86">
        <v>314588.64999999997</v>
      </c>
      <c r="D21" s="86">
        <v>45483.15</v>
      </c>
    </row>
    <row r="22" spans="1:8" x14ac:dyDescent="0.2">
      <c r="A22" s="28" t="s">
        <v>11</v>
      </c>
      <c r="B22" s="88" t="s">
        <v>167</v>
      </c>
      <c r="C22" s="68">
        <v>17964772.630000003</v>
      </c>
      <c r="D22" s="68">
        <v>22594005.879999999</v>
      </c>
    </row>
    <row r="23" spans="1:8" x14ac:dyDescent="0.2">
      <c r="A23" s="84" t="s">
        <v>155</v>
      </c>
      <c r="B23" s="89" t="s">
        <v>168</v>
      </c>
      <c r="C23" s="86">
        <v>17764869.960000001</v>
      </c>
      <c r="D23" s="86">
        <v>22567291.510000002</v>
      </c>
      <c r="G23" s="83"/>
      <c r="H23" s="83"/>
    </row>
    <row r="24" spans="1:8" x14ac:dyDescent="0.2">
      <c r="A24" s="84" t="s">
        <v>152</v>
      </c>
      <c r="B24" s="89" t="s">
        <v>169</v>
      </c>
      <c r="C24" s="86">
        <v>0</v>
      </c>
      <c r="D24" s="86">
        <v>0</v>
      </c>
    </row>
    <row r="25" spans="1:8" x14ac:dyDescent="0.2">
      <c r="A25" s="87" t="s">
        <v>0</v>
      </c>
      <c r="B25" s="90" t="s">
        <v>170</v>
      </c>
      <c r="C25" s="86">
        <v>199902.66999999998</v>
      </c>
      <c r="D25" s="86">
        <v>26714.37</v>
      </c>
    </row>
    <row r="26" spans="1:8" x14ac:dyDescent="0.2">
      <c r="A26" s="28" t="s">
        <v>13</v>
      </c>
      <c r="B26" s="88" t="s">
        <v>171</v>
      </c>
      <c r="C26" s="69">
        <v>6746502.8700000001</v>
      </c>
      <c r="D26" s="69">
        <v>6617535.75</v>
      </c>
    </row>
    <row r="27" spans="1:8" x14ac:dyDescent="0.2">
      <c r="A27" s="28" t="s">
        <v>14</v>
      </c>
      <c r="B27" s="32" t="s">
        <v>12</v>
      </c>
      <c r="C27" s="69">
        <v>8805570.4399999995</v>
      </c>
      <c r="D27" s="69">
        <v>9983467.129999999</v>
      </c>
    </row>
    <row r="28" spans="1:8" x14ac:dyDescent="0.2">
      <c r="A28" s="30"/>
      <c r="B28" s="32" t="s">
        <v>172</v>
      </c>
      <c r="C28" s="69">
        <v>1141492.3500000001</v>
      </c>
      <c r="D28" s="69">
        <v>1537898.04</v>
      </c>
    </row>
    <row r="29" spans="1:8" ht="25.5" x14ac:dyDescent="0.2">
      <c r="A29" s="31" t="s">
        <v>17</v>
      </c>
      <c r="B29" s="88" t="s">
        <v>173</v>
      </c>
      <c r="C29" s="69">
        <v>-1058254.0100000012</v>
      </c>
      <c r="D29" s="69">
        <v>-2894771.5299999993</v>
      </c>
    </row>
    <row r="30" spans="1:8" x14ac:dyDescent="0.2">
      <c r="A30" s="31" t="s">
        <v>19</v>
      </c>
      <c r="B30" s="31" t="s">
        <v>15</v>
      </c>
      <c r="C30" s="70">
        <v>4810012.7</v>
      </c>
      <c r="D30" s="70">
        <v>5739344.2200000007</v>
      </c>
    </row>
    <row r="31" spans="1:8" x14ac:dyDescent="0.2">
      <c r="A31" s="89" t="s">
        <v>155</v>
      </c>
      <c r="B31" s="89" t="s">
        <v>174</v>
      </c>
      <c r="C31" s="71">
        <v>33071.67</v>
      </c>
      <c r="D31" s="71">
        <v>2662.6</v>
      </c>
    </row>
    <row r="32" spans="1:8" x14ac:dyDescent="0.2">
      <c r="A32" s="89" t="s">
        <v>152</v>
      </c>
      <c r="B32" s="89" t="s">
        <v>175</v>
      </c>
      <c r="C32" s="71">
        <v>192932.17</v>
      </c>
      <c r="D32" s="71">
        <v>197818.88</v>
      </c>
    </row>
    <row r="33" spans="1:4" x14ac:dyDescent="0.2">
      <c r="A33" s="89" t="s">
        <v>0</v>
      </c>
      <c r="B33" s="90" t="s">
        <v>176</v>
      </c>
      <c r="C33" s="71">
        <v>0</v>
      </c>
      <c r="D33" s="71">
        <v>0</v>
      </c>
    </row>
    <row r="34" spans="1:4" x14ac:dyDescent="0.2">
      <c r="A34" s="89" t="s">
        <v>132</v>
      </c>
      <c r="B34" s="89" t="s">
        <v>177</v>
      </c>
      <c r="C34" s="71">
        <v>4584008.8599999994</v>
      </c>
      <c r="D34" s="71">
        <v>5538862.7400000002</v>
      </c>
    </row>
    <row r="35" spans="1:4" x14ac:dyDescent="0.2">
      <c r="A35" s="31" t="s">
        <v>20</v>
      </c>
      <c r="B35" s="31" t="s">
        <v>18</v>
      </c>
      <c r="C35" s="70">
        <v>1355954.8199999998</v>
      </c>
      <c r="D35" s="70">
        <v>1388820.3199999998</v>
      </c>
    </row>
    <row r="36" spans="1:4" x14ac:dyDescent="0.2">
      <c r="A36" s="89" t="s">
        <v>155</v>
      </c>
      <c r="B36" s="1" t="s">
        <v>178</v>
      </c>
      <c r="C36" s="71">
        <v>0</v>
      </c>
      <c r="D36" s="71">
        <v>0</v>
      </c>
    </row>
    <row r="37" spans="1:4" x14ac:dyDescent="0.2">
      <c r="A37" s="89" t="s">
        <v>152</v>
      </c>
      <c r="B37" s="89" t="s">
        <v>176</v>
      </c>
      <c r="C37" s="71">
        <v>0</v>
      </c>
      <c r="D37" s="71">
        <v>0</v>
      </c>
    </row>
    <row r="38" spans="1:4" x14ac:dyDescent="0.2">
      <c r="A38" s="89" t="s">
        <v>0</v>
      </c>
      <c r="B38" s="89" t="s">
        <v>179</v>
      </c>
      <c r="C38" s="71">
        <v>1355954.8199999998</v>
      </c>
      <c r="D38" s="71">
        <v>1388820.3199999998</v>
      </c>
    </row>
    <row r="39" spans="1:4" x14ac:dyDescent="0.2">
      <c r="A39" s="91" t="s">
        <v>22</v>
      </c>
      <c r="B39" s="31" t="s">
        <v>21</v>
      </c>
      <c r="C39" s="70">
        <v>73192.73</v>
      </c>
      <c r="D39" s="70">
        <v>909562.2</v>
      </c>
    </row>
    <row r="40" spans="1:4" x14ac:dyDescent="0.2">
      <c r="A40" s="31" t="s">
        <v>24</v>
      </c>
      <c r="B40" s="32" t="s">
        <v>23</v>
      </c>
      <c r="C40" s="70">
        <v>42810.520000000004</v>
      </c>
      <c r="D40" s="70">
        <v>46857.42</v>
      </c>
    </row>
    <row r="41" spans="1:4" x14ac:dyDescent="0.2">
      <c r="A41" s="31" t="s">
        <v>25</v>
      </c>
      <c r="B41" s="32" t="s">
        <v>180</v>
      </c>
      <c r="C41" s="70">
        <v>2426186.0799999982</v>
      </c>
      <c r="D41" s="70">
        <v>2318457.1500000004</v>
      </c>
    </row>
    <row r="42" spans="1:4" x14ac:dyDescent="0.2">
      <c r="A42" s="31" t="s">
        <v>26</v>
      </c>
      <c r="B42" s="31" t="s">
        <v>28</v>
      </c>
      <c r="C42" s="71">
        <v>0</v>
      </c>
      <c r="D42" s="71">
        <v>0</v>
      </c>
    </row>
    <row r="43" spans="1:4" ht="13.5" thickBot="1" x14ac:dyDescent="0.25">
      <c r="A43" s="33" t="s">
        <v>27</v>
      </c>
      <c r="B43" s="33" t="s">
        <v>181</v>
      </c>
      <c r="C43" s="72">
        <v>2426186.0799999982</v>
      </c>
      <c r="D43" s="72">
        <v>2318457.1500000004</v>
      </c>
    </row>
    <row r="44" spans="1:4" ht="13.5" thickTop="1" x14ac:dyDescent="0.2">
      <c r="A44" s="34"/>
      <c r="B44" s="63"/>
      <c r="C44" s="34"/>
    </row>
    <row r="45" spans="1:4" x14ac:dyDescent="0.2">
      <c r="A45" s="34"/>
      <c r="B45" s="181" t="s">
        <v>346</v>
      </c>
      <c r="C45" s="182"/>
    </row>
    <row r="46" spans="1:4" x14ac:dyDescent="0.2">
      <c r="B46" s="16" t="s">
        <v>29</v>
      </c>
    </row>
    <row r="48" spans="1:4" x14ac:dyDescent="0.2">
      <c r="B48" s="54" t="s">
        <v>30</v>
      </c>
      <c r="C48" s="54" t="s">
        <v>137</v>
      </c>
    </row>
    <row r="49" spans="2:4" x14ac:dyDescent="0.2">
      <c r="B49" s="54" t="s">
        <v>350</v>
      </c>
      <c r="C49" s="54" t="s">
        <v>351</v>
      </c>
    </row>
    <row r="51" spans="2:4" x14ac:dyDescent="0.2">
      <c r="C51" s="16" t="s">
        <v>349</v>
      </c>
    </row>
    <row r="52" spans="2:4" x14ac:dyDescent="0.2">
      <c r="D52" s="83"/>
    </row>
  </sheetData>
  <mergeCells count="3">
    <mergeCell ref="A2:B2"/>
    <mergeCell ref="C4:D4"/>
    <mergeCell ref="B45:C45"/>
  </mergeCells>
  <phoneticPr fontId="22" type="noConversion"/>
  <printOptions horizontalCentered="1"/>
  <pageMargins left="0.78740157480314965" right="0.78740157480314965" top="1.1811023622047245" bottom="1.1811023622047245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E127"/>
  <sheetViews>
    <sheetView workbookViewId="0">
      <selection activeCell="C14" sqref="C14"/>
    </sheetView>
  </sheetViews>
  <sheetFormatPr defaultColWidth="10.85546875" defaultRowHeight="15" x14ac:dyDescent="0.2"/>
  <cols>
    <col min="1" max="1" width="4.7109375" style="95" customWidth="1"/>
    <col min="2" max="2" width="65.7109375" style="95" customWidth="1"/>
    <col min="3" max="3" width="21.42578125" style="95" customWidth="1"/>
    <col min="4" max="4" width="21.28515625" style="95" customWidth="1"/>
    <col min="5" max="5" width="14.28515625" style="95" customWidth="1"/>
    <col min="6" max="16384" width="10.85546875" style="95"/>
  </cols>
  <sheetData>
    <row r="1" spans="1:5" ht="15.75" customHeight="1" x14ac:dyDescent="0.25">
      <c r="A1" s="193" t="str">
        <f>'[1]Dane podstawowe'!B2</f>
        <v>POLSKI ZWIĄZEK NIEWIDOMYCH</v>
      </c>
      <c r="B1" s="194"/>
      <c r="C1" s="93"/>
      <c r="D1" s="93"/>
      <c r="E1" s="94"/>
    </row>
    <row r="2" spans="1:5" ht="18" customHeight="1" x14ac:dyDescent="0.25">
      <c r="A2" s="194"/>
      <c r="B2" s="194"/>
      <c r="C2" s="93"/>
      <c r="D2" s="93"/>
      <c r="E2" s="94"/>
    </row>
    <row r="3" spans="1:5" x14ac:dyDescent="0.2">
      <c r="A3" s="195" t="s">
        <v>188</v>
      </c>
      <c r="B3" s="195"/>
      <c r="C3" s="96"/>
      <c r="D3" s="96"/>
    </row>
    <row r="4" spans="1:5" ht="18" x14ac:dyDescent="0.2">
      <c r="A4" s="97"/>
      <c r="B4" s="97"/>
      <c r="C4" s="97"/>
      <c r="D4" s="98"/>
    </row>
    <row r="5" spans="1:5" x14ac:dyDescent="0.2">
      <c r="A5" s="92"/>
      <c r="B5" s="99"/>
      <c r="C5" s="99"/>
      <c r="D5" s="100"/>
    </row>
    <row r="6" spans="1:5" s="94" customFormat="1" ht="14.25" x14ac:dyDescent="0.2">
      <c r="A6" s="196" t="s">
        <v>3</v>
      </c>
      <c r="B6" s="197" t="s">
        <v>131</v>
      </c>
      <c r="C6" s="101" t="s">
        <v>189</v>
      </c>
      <c r="D6" s="101" t="s">
        <v>189</v>
      </c>
    </row>
    <row r="7" spans="1:5" s="94" customFormat="1" ht="26.25" customHeight="1" x14ac:dyDescent="0.2">
      <c r="A7" s="196"/>
      <c r="B7" s="197"/>
      <c r="C7" s="102" t="s">
        <v>190</v>
      </c>
      <c r="D7" s="102" t="s">
        <v>191</v>
      </c>
    </row>
    <row r="8" spans="1:5" ht="3" customHeight="1" x14ac:dyDescent="0.2">
      <c r="A8" s="198"/>
      <c r="B8" s="198"/>
      <c r="C8" s="198"/>
      <c r="D8" s="198"/>
    </row>
    <row r="9" spans="1:5" ht="15" customHeight="1" x14ac:dyDescent="0.2">
      <c r="A9" s="103" t="s">
        <v>19</v>
      </c>
      <c r="B9" s="103" t="s">
        <v>192</v>
      </c>
      <c r="C9" s="104">
        <f>D120</f>
        <v>17401106.110000003</v>
      </c>
      <c r="D9" s="104">
        <v>15314788.25</v>
      </c>
      <c r="E9" s="105"/>
    </row>
    <row r="10" spans="1:5" ht="15" customHeight="1" x14ac:dyDescent="0.2">
      <c r="A10" s="106"/>
      <c r="B10" s="106" t="s">
        <v>193</v>
      </c>
      <c r="C10" s="107"/>
      <c r="D10" s="107"/>
    </row>
    <row r="11" spans="1:5" s="94" customFormat="1" ht="27.6" customHeight="1" x14ac:dyDescent="0.2">
      <c r="A11" s="108" t="s">
        <v>194</v>
      </c>
      <c r="B11" s="108" t="s">
        <v>195</v>
      </c>
      <c r="C11" s="109">
        <f>C9-C10</f>
        <v>17401106.110000003</v>
      </c>
      <c r="D11" s="109">
        <f>D9-D10</f>
        <v>15314788.25</v>
      </c>
    </row>
    <row r="12" spans="1:5" ht="15.75" customHeight="1" x14ac:dyDescent="0.2">
      <c r="A12" s="110"/>
      <c r="B12" s="111"/>
      <c r="C12" s="112"/>
      <c r="D12" s="112"/>
    </row>
    <row r="13" spans="1:5" ht="15" customHeight="1" x14ac:dyDescent="0.2">
      <c r="A13" s="113" t="s">
        <v>196</v>
      </c>
      <c r="B13" s="114" t="s">
        <v>197</v>
      </c>
      <c r="C13" s="115">
        <f>D22</f>
        <v>19118137.440000001</v>
      </c>
      <c r="D13" s="115">
        <v>19546987.93</v>
      </c>
    </row>
    <row r="14" spans="1:5" s="120" customFormat="1" ht="15" customHeight="1" x14ac:dyDescent="0.2">
      <c r="A14" s="116" t="s">
        <v>198</v>
      </c>
      <c r="B14" s="117" t="s">
        <v>199</v>
      </c>
      <c r="C14" s="118">
        <f>C15-C18</f>
        <v>155496.80000000075</v>
      </c>
      <c r="D14" s="118">
        <f>D15-D18</f>
        <v>-428850.49</v>
      </c>
      <c r="E14" s="119"/>
    </row>
    <row r="15" spans="1:5" s="120" customFormat="1" ht="15" customHeight="1" x14ac:dyDescent="0.2">
      <c r="A15" s="116" t="s">
        <v>200</v>
      </c>
      <c r="B15" s="117" t="s">
        <v>201</v>
      </c>
      <c r="C15" s="118">
        <f>C16</f>
        <v>155496.80000000075</v>
      </c>
      <c r="D15" s="118">
        <v>0</v>
      </c>
    </row>
    <row r="16" spans="1:5" s="120" customFormat="1" ht="15" customHeight="1" x14ac:dyDescent="0.2">
      <c r="A16" s="116"/>
      <c r="B16" s="121" t="s">
        <v>202</v>
      </c>
      <c r="C16" s="122">
        <v>155496.80000000075</v>
      </c>
      <c r="D16" s="122">
        <v>0</v>
      </c>
    </row>
    <row r="17" spans="1:4" s="120" customFormat="1" ht="15" customHeight="1" x14ac:dyDescent="0.2">
      <c r="A17" s="116"/>
      <c r="B17" s="121" t="s">
        <v>203</v>
      </c>
      <c r="C17" s="107"/>
      <c r="D17" s="107"/>
    </row>
    <row r="18" spans="1:4" s="120" customFormat="1" ht="15" customHeight="1" x14ac:dyDescent="0.2">
      <c r="A18" s="116" t="s">
        <v>129</v>
      </c>
      <c r="B18" s="117" t="s">
        <v>204</v>
      </c>
      <c r="C18" s="118">
        <f>C19+C20</f>
        <v>0</v>
      </c>
      <c r="D18" s="118">
        <f>D20</f>
        <v>428850.49</v>
      </c>
    </row>
    <row r="19" spans="1:4" s="120" customFormat="1" ht="15" customHeight="1" x14ac:dyDescent="0.2">
      <c r="A19" s="116"/>
      <c r="B19" s="117" t="s">
        <v>205</v>
      </c>
      <c r="C19" s="122">
        <v>0</v>
      </c>
      <c r="D19" s="122"/>
    </row>
    <row r="20" spans="1:4" s="120" customFormat="1" ht="15.75" customHeight="1" x14ac:dyDescent="0.2">
      <c r="A20" s="116"/>
      <c r="B20" s="121" t="s">
        <v>206</v>
      </c>
      <c r="C20" s="122"/>
      <c r="D20" s="122">
        <v>428850.49</v>
      </c>
    </row>
    <row r="21" spans="1:4" s="120" customFormat="1" ht="15" customHeight="1" x14ac:dyDescent="0.2">
      <c r="A21" s="116"/>
      <c r="B21" s="121"/>
      <c r="C21" s="122"/>
      <c r="D21" s="122"/>
    </row>
    <row r="22" spans="1:4" ht="21" customHeight="1" x14ac:dyDescent="0.2">
      <c r="A22" s="113" t="s">
        <v>207</v>
      </c>
      <c r="B22" s="114" t="s">
        <v>208</v>
      </c>
      <c r="C22" s="115">
        <f>C13+C14</f>
        <v>19273634.240000002</v>
      </c>
      <c r="D22" s="115">
        <f>D13+D14</f>
        <v>19118137.440000001</v>
      </c>
    </row>
    <row r="23" spans="1:4" ht="16.5" customHeight="1" x14ac:dyDescent="0.2">
      <c r="A23" s="110"/>
      <c r="B23" s="111"/>
      <c r="C23" s="111"/>
      <c r="D23" s="112"/>
    </row>
    <row r="24" spans="1:4" ht="15" hidden="1" customHeight="1" x14ac:dyDescent="0.2">
      <c r="A24" s="113" t="s">
        <v>209</v>
      </c>
      <c r="B24" s="114" t="s">
        <v>210</v>
      </c>
      <c r="C24" s="123">
        <v>0</v>
      </c>
      <c r="D24" s="123">
        <v>0</v>
      </c>
    </row>
    <row r="25" spans="1:4" s="120" customFormat="1" ht="15" hidden="1" customHeight="1" x14ac:dyDescent="0.2">
      <c r="A25" s="116" t="s">
        <v>211</v>
      </c>
      <c r="B25" s="117" t="s">
        <v>212</v>
      </c>
      <c r="C25" s="118">
        <f>+C30</f>
        <v>0</v>
      </c>
      <c r="D25" s="118">
        <v>0</v>
      </c>
    </row>
    <row r="26" spans="1:4" s="120" customFormat="1" ht="15" hidden="1" customHeight="1" x14ac:dyDescent="0.2">
      <c r="A26" s="116" t="s">
        <v>200</v>
      </c>
      <c r="B26" s="117" t="s">
        <v>201</v>
      </c>
      <c r="C26" s="118">
        <f>SUM(C27:C29)</f>
        <v>0</v>
      </c>
      <c r="D26" s="118">
        <f>SUM(D27:D29)</f>
        <v>0</v>
      </c>
    </row>
    <row r="27" spans="1:4" s="120" customFormat="1" ht="15" hidden="1" customHeight="1" x14ac:dyDescent="0.2">
      <c r="A27" s="116"/>
      <c r="B27" s="121" t="s">
        <v>213</v>
      </c>
      <c r="C27" s="122"/>
      <c r="D27" s="122"/>
    </row>
    <row r="28" spans="1:4" s="120" customFormat="1" ht="15" hidden="1" customHeight="1" x14ac:dyDescent="0.2">
      <c r="A28" s="116"/>
      <c r="B28" s="121" t="s">
        <v>214</v>
      </c>
      <c r="C28" s="122"/>
      <c r="D28" s="122"/>
    </row>
    <row r="29" spans="1:4" s="120" customFormat="1" ht="15" hidden="1" customHeight="1" x14ac:dyDescent="0.2">
      <c r="A29" s="116"/>
      <c r="B29" s="121" t="s">
        <v>213</v>
      </c>
      <c r="C29" s="122"/>
      <c r="D29" s="122"/>
    </row>
    <row r="30" spans="1:4" s="120" customFormat="1" ht="15" hidden="1" customHeight="1" x14ac:dyDescent="0.2">
      <c r="A30" s="116" t="s">
        <v>129</v>
      </c>
      <c r="B30" s="117" t="s">
        <v>204</v>
      </c>
      <c r="C30" s="118">
        <v>0</v>
      </c>
      <c r="D30" s="118">
        <v>0</v>
      </c>
    </row>
    <row r="31" spans="1:4" s="120" customFormat="1" ht="15" hidden="1" customHeight="1" x14ac:dyDescent="0.2">
      <c r="A31" s="116"/>
      <c r="B31" s="121" t="s">
        <v>214</v>
      </c>
      <c r="C31" s="122"/>
      <c r="D31" s="122">
        <v>1364613.87</v>
      </c>
    </row>
    <row r="32" spans="1:4" s="120" customFormat="1" ht="15" hidden="1" customHeight="1" x14ac:dyDescent="0.2">
      <c r="A32" s="116"/>
      <c r="B32" s="121" t="s">
        <v>214</v>
      </c>
      <c r="C32" s="122"/>
      <c r="D32" s="122"/>
    </row>
    <row r="33" spans="1:4" s="120" customFormat="1" ht="15" hidden="1" customHeight="1" x14ac:dyDescent="0.2">
      <c r="A33" s="116"/>
      <c r="B33" s="121" t="s">
        <v>213</v>
      </c>
      <c r="C33" s="122"/>
      <c r="D33" s="122"/>
    </row>
    <row r="34" spans="1:4" ht="15.75" hidden="1" customHeight="1" x14ac:dyDescent="0.2">
      <c r="A34" s="113" t="s">
        <v>215</v>
      </c>
      <c r="B34" s="114" t="s">
        <v>216</v>
      </c>
      <c r="C34" s="115">
        <f>C24+C25</f>
        <v>0</v>
      </c>
      <c r="D34" s="115">
        <f>D24+D25</f>
        <v>0</v>
      </c>
    </row>
    <row r="35" spans="1:4" ht="6.75" hidden="1" customHeight="1" x14ac:dyDescent="0.2">
      <c r="A35" s="191"/>
      <c r="B35" s="192"/>
      <c r="C35" s="192"/>
      <c r="D35" s="192"/>
    </row>
    <row r="36" spans="1:4" ht="15" hidden="1" customHeight="1" x14ac:dyDescent="0.2">
      <c r="A36" s="113" t="s">
        <v>217</v>
      </c>
      <c r="B36" s="114" t="s">
        <v>218</v>
      </c>
      <c r="C36" s="115">
        <f>C33+C34-C35</f>
        <v>0</v>
      </c>
      <c r="D36" s="115">
        <f>D33+D34-D35</f>
        <v>0</v>
      </c>
    </row>
    <row r="37" spans="1:4" s="120" customFormat="1" ht="15" hidden="1" customHeight="1" x14ac:dyDescent="0.2">
      <c r="A37" s="116" t="s">
        <v>200</v>
      </c>
      <c r="B37" s="117" t="s">
        <v>219</v>
      </c>
      <c r="C37" s="122"/>
      <c r="D37" s="122"/>
    </row>
    <row r="38" spans="1:4" s="120" customFormat="1" ht="15" hidden="1" customHeight="1" x14ac:dyDescent="0.2">
      <c r="A38" s="116" t="s">
        <v>129</v>
      </c>
      <c r="B38" s="117" t="s">
        <v>220</v>
      </c>
      <c r="C38" s="122"/>
      <c r="D38" s="122"/>
    </row>
    <row r="39" spans="1:4" ht="15" hidden="1" customHeight="1" x14ac:dyDescent="0.2">
      <c r="A39" s="113" t="s">
        <v>221</v>
      </c>
      <c r="B39" s="114" t="s">
        <v>222</v>
      </c>
      <c r="C39" s="115">
        <f>C36+C37-C38</f>
        <v>0</v>
      </c>
      <c r="D39" s="115">
        <f>D36+D37-D38</f>
        <v>0</v>
      </c>
    </row>
    <row r="40" spans="1:4" ht="6" customHeight="1" x14ac:dyDescent="0.2">
      <c r="A40" s="191"/>
      <c r="B40" s="192"/>
      <c r="C40" s="192"/>
      <c r="D40" s="192"/>
    </row>
    <row r="41" spans="1:4" ht="15" customHeight="1" x14ac:dyDescent="0.2">
      <c r="A41" s="113" t="s">
        <v>223</v>
      </c>
      <c r="B41" s="114" t="s">
        <v>224</v>
      </c>
      <c r="C41" s="123"/>
      <c r="D41" s="123">
        <v>0</v>
      </c>
    </row>
    <row r="42" spans="1:4" ht="15" customHeight="1" x14ac:dyDescent="0.2">
      <c r="A42" s="124" t="s">
        <v>211</v>
      </c>
      <c r="B42" s="106" t="s">
        <v>225</v>
      </c>
      <c r="C42" s="125"/>
      <c r="D42" s="125">
        <f>D43-D49</f>
        <v>0</v>
      </c>
    </row>
    <row r="43" spans="1:4" ht="15" customHeight="1" x14ac:dyDescent="0.2">
      <c r="A43" s="124" t="s">
        <v>200</v>
      </c>
      <c r="B43" s="106" t="s">
        <v>201</v>
      </c>
      <c r="C43" s="125"/>
      <c r="D43" s="125">
        <f>SUM(D44:D48)</f>
        <v>0</v>
      </c>
    </row>
    <row r="44" spans="1:4" s="120" customFormat="1" ht="15" hidden="1" customHeight="1" x14ac:dyDescent="0.2">
      <c r="A44" s="116"/>
      <c r="B44" s="117" t="s">
        <v>226</v>
      </c>
      <c r="C44" s="122"/>
      <c r="D44" s="122"/>
    </row>
    <row r="45" spans="1:4" s="120" customFormat="1" ht="15" hidden="1" customHeight="1" x14ac:dyDescent="0.2">
      <c r="A45" s="116"/>
      <c r="B45" s="117" t="s">
        <v>227</v>
      </c>
      <c r="C45" s="122"/>
      <c r="D45" s="122"/>
    </row>
    <row r="46" spans="1:4" s="120" customFormat="1" ht="21" hidden="1" customHeight="1" x14ac:dyDescent="0.2">
      <c r="A46" s="116"/>
      <c r="B46" s="117" t="s">
        <v>228</v>
      </c>
      <c r="C46" s="122"/>
      <c r="D46" s="122"/>
    </row>
    <row r="47" spans="1:4" s="120" customFormat="1" ht="15" hidden="1" customHeight="1" x14ac:dyDescent="0.2">
      <c r="A47" s="116"/>
      <c r="B47" s="121" t="s">
        <v>229</v>
      </c>
      <c r="C47" s="122">
        <v>0</v>
      </c>
      <c r="D47" s="122"/>
    </row>
    <row r="48" spans="1:4" s="120" customFormat="1" ht="15" hidden="1" customHeight="1" x14ac:dyDescent="0.2">
      <c r="A48" s="116"/>
      <c r="B48" s="121" t="s">
        <v>213</v>
      </c>
      <c r="C48" s="122"/>
      <c r="D48" s="122"/>
    </row>
    <row r="49" spans="1:4" ht="15" customHeight="1" x14ac:dyDescent="0.2">
      <c r="A49" s="124" t="s">
        <v>129</v>
      </c>
      <c r="B49" s="106" t="s">
        <v>204</v>
      </c>
      <c r="C49" s="125">
        <f>SUM(C50:C52)</f>
        <v>0</v>
      </c>
      <c r="D49" s="125">
        <f>SUM(D50:D52)</f>
        <v>0</v>
      </c>
    </row>
    <row r="50" spans="1:4" s="120" customFormat="1" ht="15" hidden="1" customHeight="1" x14ac:dyDescent="0.2">
      <c r="A50" s="116"/>
      <c r="B50" s="117"/>
      <c r="C50" s="122"/>
      <c r="D50" s="122"/>
    </row>
    <row r="51" spans="1:4" s="120" customFormat="1" ht="15" hidden="1" customHeight="1" x14ac:dyDescent="0.2">
      <c r="A51" s="116"/>
      <c r="B51" s="121" t="s">
        <v>214</v>
      </c>
      <c r="C51" s="122"/>
      <c r="D51" s="122"/>
    </row>
    <row r="52" spans="1:4" s="120" customFormat="1" ht="15" hidden="1" customHeight="1" x14ac:dyDescent="0.2">
      <c r="A52" s="116"/>
      <c r="B52" s="121" t="s">
        <v>213</v>
      </c>
      <c r="C52" s="122"/>
      <c r="D52" s="122"/>
    </row>
    <row r="53" spans="1:4" ht="24.75" customHeight="1" x14ac:dyDescent="0.2">
      <c r="A53" s="113" t="s">
        <v>215</v>
      </c>
      <c r="B53" s="114" t="s">
        <v>230</v>
      </c>
      <c r="C53" s="115">
        <f>C41+C42</f>
        <v>0</v>
      </c>
      <c r="D53" s="115">
        <f>D41+D42</f>
        <v>0</v>
      </c>
    </row>
    <row r="54" spans="1:4" ht="18.75" customHeight="1" x14ac:dyDescent="0.2">
      <c r="A54" s="110"/>
      <c r="B54" s="111"/>
      <c r="C54" s="111"/>
      <c r="D54" s="112"/>
    </row>
    <row r="55" spans="1:4" ht="26.25" customHeight="1" x14ac:dyDescent="0.2">
      <c r="A55" s="113" t="s">
        <v>231</v>
      </c>
      <c r="B55" s="114" t="s">
        <v>232</v>
      </c>
      <c r="C55" s="123">
        <v>0</v>
      </c>
      <c r="D55" s="123">
        <v>0</v>
      </c>
    </row>
    <row r="56" spans="1:4" ht="15" customHeight="1" x14ac:dyDescent="0.2">
      <c r="A56" s="124" t="s">
        <v>221</v>
      </c>
      <c r="B56" s="106" t="s">
        <v>233</v>
      </c>
      <c r="C56" s="125">
        <f>C57-C61</f>
        <v>0</v>
      </c>
      <c r="D56" s="125">
        <f>D57-D61</f>
        <v>0</v>
      </c>
    </row>
    <row r="57" spans="1:4" ht="15" customHeight="1" x14ac:dyDescent="0.2">
      <c r="A57" s="124" t="s">
        <v>200</v>
      </c>
      <c r="B57" s="106" t="s">
        <v>201</v>
      </c>
      <c r="C57" s="125">
        <f>SUM(C58:C60)</f>
        <v>0</v>
      </c>
      <c r="D57" s="125">
        <f>SUM(D58:D60)</f>
        <v>0</v>
      </c>
    </row>
    <row r="58" spans="1:4" s="120" customFormat="1" ht="15" hidden="1" customHeight="1" x14ac:dyDescent="0.2">
      <c r="A58" s="116"/>
      <c r="B58" s="121" t="s">
        <v>234</v>
      </c>
      <c r="C58" s="122"/>
      <c r="D58" s="122"/>
    </row>
    <row r="59" spans="1:4" s="120" customFormat="1" ht="15" hidden="1" customHeight="1" x14ac:dyDescent="0.2">
      <c r="A59" s="116"/>
      <c r="B59" s="121" t="s">
        <v>214</v>
      </c>
      <c r="C59" s="122"/>
      <c r="D59" s="122"/>
    </row>
    <row r="60" spans="1:4" s="120" customFormat="1" ht="15" hidden="1" customHeight="1" x14ac:dyDescent="0.2">
      <c r="A60" s="116"/>
      <c r="B60" s="121" t="s">
        <v>213</v>
      </c>
      <c r="C60" s="122"/>
      <c r="D60" s="122"/>
    </row>
    <row r="61" spans="1:4" ht="15" customHeight="1" x14ac:dyDescent="0.2">
      <c r="A61" s="124" t="s">
        <v>129</v>
      </c>
      <c r="B61" s="106" t="s">
        <v>204</v>
      </c>
      <c r="C61" s="125">
        <f>SUM(C62:C64)</f>
        <v>0</v>
      </c>
      <c r="D61" s="125">
        <f>SUM(D62:D64)</f>
        <v>0</v>
      </c>
    </row>
    <row r="62" spans="1:4" ht="15" customHeight="1" x14ac:dyDescent="0.2">
      <c r="A62" s="124"/>
      <c r="B62" s="106"/>
      <c r="C62" s="107"/>
      <c r="D62" s="107"/>
    </row>
    <row r="63" spans="1:4" ht="15" hidden="1" customHeight="1" x14ac:dyDescent="0.2">
      <c r="A63" s="124"/>
      <c r="B63" s="126" t="s">
        <v>234</v>
      </c>
      <c r="C63" s="107"/>
      <c r="D63" s="107"/>
    </row>
    <row r="64" spans="1:4" ht="15" hidden="1" customHeight="1" x14ac:dyDescent="0.2">
      <c r="A64" s="124"/>
      <c r="B64" s="126" t="s">
        <v>213</v>
      </c>
      <c r="C64" s="107"/>
      <c r="D64" s="107"/>
    </row>
    <row r="65" spans="1:4" ht="24.75" customHeight="1" x14ac:dyDescent="0.2">
      <c r="A65" s="113" t="s">
        <v>235</v>
      </c>
      <c r="B65" s="114" t="s">
        <v>236</v>
      </c>
      <c r="C65" s="115">
        <f>C55+C56</f>
        <v>0</v>
      </c>
      <c r="D65" s="115">
        <f>D55+D56</f>
        <v>0</v>
      </c>
    </row>
    <row r="66" spans="1:4" ht="9.9499999999999993" customHeight="1" x14ac:dyDescent="0.2">
      <c r="A66" s="110"/>
      <c r="B66" s="111"/>
      <c r="C66" s="112"/>
      <c r="D66" s="112"/>
    </row>
    <row r="67" spans="1:4" ht="26.25" customHeight="1" x14ac:dyDescent="0.2">
      <c r="A67" s="113" t="s">
        <v>237</v>
      </c>
      <c r="B67" s="114" t="s">
        <v>238</v>
      </c>
      <c r="C67" s="123">
        <f>D77</f>
        <v>623954.96</v>
      </c>
      <c r="D67" s="123">
        <v>163090.51999999999</v>
      </c>
    </row>
    <row r="68" spans="1:4" x14ac:dyDescent="0.2">
      <c r="A68" s="124" t="s">
        <v>239</v>
      </c>
      <c r="B68" s="106" t="s">
        <v>240</v>
      </c>
      <c r="C68" s="125">
        <f>C69-C73</f>
        <v>28650.760000000009</v>
      </c>
      <c r="D68" s="125">
        <f>D69-D73</f>
        <v>460864.44</v>
      </c>
    </row>
    <row r="69" spans="1:4" x14ac:dyDescent="0.2">
      <c r="A69" s="124" t="s">
        <v>200</v>
      </c>
      <c r="B69" s="106" t="s">
        <v>201</v>
      </c>
      <c r="C69" s="125">
        <f>C70</f>
        <v>28650.760000000009</v>
      </c>
      <c r="D69" s="125">
        <f>D70</f>
        <v>460864.44</v>
      </c>
    </row>
    <row r="70" spans="1:4" x14ac:dyDescent="0.2">
      <c r="A70" s="124"/>
      <c r="B70" s="127" t="s">
        <v>241</v>
      </c>
      <c r="C70" s="107">
        <v>28650.760000000009</v>
      </c>
      <c r="D70" s="107">
        <v>460864.44</v>
      </c>
    </row>
    <row r="71" spans="1:4" hidden="1" x14ac:dyDescent="0.2">
      <c r="A71" s="124"/>
      <c r="B71" s="126" t="s">
        <v>214</v>
      </c>
      <c r="C71" s="107"/>
      <c r="D71" s="107"/>
    </row>
    <row r="72" spans="1:4" hidden="1" x14ac:dyDescent="0.2">
      <c r="A72" s="124"/>
      <c r="B72" s="126" t="s">
        <v>213</v>
      </c>
      <c r="C72" s="107"/>
      <c r="D72" s="107"/>
    </row>
    <row r="73" spans="1:4" x14ac:dyDescent="0.2">
      <c r="A73" s="124" t="s">
        <v>129</v>
      </c>
      <c r="B73" s="106" t="s">
        <v>204</v>
      </c>
      <c r="C73" s="125"/>
      <c r="D73" s="125"/>
    </row>
    <row r="74" spans="1:4" s="120" customFormat="1" ht="12" hidden="1" x14ac:dyDescent="0.2">
      <c r="A74" s="116"/>
      <c r="B74" s="121" t="s">
        <v>214</v>
      </c>
      <c r="C74" s="122"/>
      <c r="D74" s="122"/>
    </row>
    <row r="75" spans="1:4" s="120" customFormat="1" ht="12" hidden="1" x14ac:dyDescent="0.2">
      <c r="A75" s="116"/>
      <c r="B75" s="121" t="s">
        <v>214</v>
      </c>
      <c r="C75" s="122"/>
      <c r="D75" s="122"/>
    </row>
    <row r="76" spans="1:4" s="120" customFormat="1" ht="12" x14ac:dyDescent="0.2">
      <c r="A76" s="116"/>
      <c r="B76" s="121" t="s">
        <v>206</v>
      </c>
      <c r="C76" s="122"/>
      <c r="D76" s="122"/>
    </row>
    <row r="77" spans="1:4" x14ac:dyDescent="0.2">
      <c r="A77" s="113" t="s">
        <v>242</v>
      </c>
      <c r="B77" s="114" t="s">
        <v>243</v>
      </c>
      <c r="C77" s="115">
        <f>C67+C68</f>
        <v>652605.72</v>
      </c>
      <c r="D77" s="115">
        <f>D67+D68</f>
        <v>623954.96</v>
      </c>
    </row>
    <row r="78" spans="1:4" ht="5.25" customHeight="1" x14ac:dyDescent="0.2">
      <c r="A78" s="110"/>
      <c r="B78" s="111"/>
      <c r="C78" s="112"/>
      <c r="D78" s="112"/>
    </row>
    <row r="79" spans="1:4" x14ac:dyDescent="0.2">
      <c r="A79" s="113" t="s">
        <v>244</v>
      </c>
      <c r="B79" s="114" t="s">
        <v>245</v>
      </c>
      <c r="C79" s="128">
        <f>D104</f>
        <v>-4368985.38</v>
      </c>
      <c r="D79" s="128">
        <v>-3094335.95</v>
      </c>
    </row>
    <row r="80" spans="1:4" x14ac:dyDescent="0.2">
      <c r="A80" s="113" t="s">
        <v>246</v>
      </c>
      <c r="B80" s="114" t="s">
        <v>247</v>
      </c>
      <c r="C80" s="128"/>
      <c r="D80" s="128"/>
    </row>
    <row r="81" spans="1:4" x14ac:dyDescent="0.2">
      <c r="A81" s="124"/>
      <c r="B81" s="106" t="s">
        <v>193</v>
      </c>
      <c r="C81" s="122"/>
      <c r="D81" s="122"/>
    </row>
    <row r="82" spans="1:4" x14ac:dyDescent="0.2">
      <c r="A82" s="124" t="s">
        <v>248</v>
      </c>
      <c r="B82" s="106" t="s">
        <v>249</v>
      </c>
      <c r="C82" s="125">
        <v>0</v>
      </c>
      <c r="D82" s="125"/>
    </row>
    <row r="83" spans="1:4" x14ac:dyDescent="0.2">
      <c r="A83" s="124" t="s">
        <v>200</v>
      </c>
      <c r="B83" s="106" t="s">
        <v>201</v>
      </c>
      <c r="C83" s="125">
        <v>0</v>
      </c>
      <c r="D83" s="125"/>
    </row>
    <row r="84" spans="1:4" s="120" customFormat="1" ht="15.6" customHeight="1" x14ac:dyDescent="0.2">
      <c r="A84" s="116"/>
      <c r="B84" s="129" t="s">
        <v>250</v>
      </c>
      <c r="C84" s="122">
        <v>0</v>
      </c>
      <c r="D84" s="122"/>
    </row>
    <row r="85" spans="1:4" s="120" customFormat="1" ht="12" hidden="1" x14ac:dyDescent="0.2">
      <c r="A85" s="116"/>
      <c r="B85" s="121" t="s">
        <v>214</v>
      </c>
      <c r="C85" s="122"/>
      <c r="D85" s="122"/>
    </row>
    <row r="86" spans="1:4" s="120" customFormat="1" ht="12" hidden="1" x14ac:dyDescent="0.2">
      <c r="A86" s="116"/>
      <c r="B86" s="121" t="s">
        <v>213</v>
      </c>
      <c r="C86" s="122"/>
      <c r="D86" s="122"/>
    </row>
    <row r="87" spans="1:4" x14ac:dyDescent="0.2">
      <c r="A87" s="124" t="s">
        <v>129</v>
      </c>
      <c r="B87" s="106" t="s">
        <v>204</v>
      </c>
      <c r="C87" s="125"/>
      <c r="D87" s="125"/>
    </row>
    <row r="88" spans="1:4" s="120" customFormat="1" ht="12" x14ac:dyDescent="0.2">
      <c r="A88" s="116"/>
      <c r="B88" s="121" t="s">
        <v>251</v>
      </c>
      <c r="C88" s="122"/>
      <c r="D88" s="122"/>
    </row>
    <row r="89" spans="1:4" s="120" customFormat="1" ht="12.75" x14ac:dyDescent="0.2">
      <c r="A89" s="116"/>
      <c r="B89" s="106" t="s">
        <v>193</v>
      </c>
      <c r="C89" s="122"/>
      <c r="D89" s="122"/>
    </row>
    <row r="90" spans="1:4" s="120" customFormat="1" ht="18" hidden="1" customHeight="1" x14ac:dyDescent="0.2">
      <c r="A90" s="116"/>
      <c r="B90" s="106"/>
      <c r="C90" s="122"/>
      <c r="D90" s="122"/>
    </row>
    <row r="91" spans="1:4" x14ac:dyDescent="0.2">
      <c r="A91" s="113" t="s">
        <v>252</v>
      </c>
      <c r="B91" s="114" t="s">
        <v>253</v>
      </c>
      <c r="C91" s="115"/>
      <c r="D91" s="115"/>
    </row>
    <row r="92" spans="1:4" x14ac:dyDescent="0.2">
      <c r="A92" s="124" t="s">
        <v>254</v>
      </c>
      <c r="B92" s="106" t="s">
        <v>255</v>
      </c>
      <c r="C92" s="128">
        <f>D103</f>
        <v>4368985.38</v>
      </c>
      <c r="D92" s="128"/>
    </row>
    <row r="93" spans="1:4" x14ac:dyDescent="0.2">
      <c r="A93" s="124"/>
      <c r="B93" s="106" t="s">
        <v>193</v>
      </c>
      <c r="C93" s="107"/>
      <c r="D93" s="107"/>
    </row>
    <row r="94" spans="1:4" x14ac:dyDescent="0.2">
      <c r="A94" s="124" t="s">
        <v>256</v>
      </c>
      <c r="B94" s="106" t="s">
        <v>257</v>
      </c>
      <c r="C94" s="125">
        <f>C92</f>
        <v>4368985.38</v>
      </c>
      <c r="D94" s="125">
        <f>D79*-1</f>
        <v>3094335.95</v>
      </c>
    </row>
    <row r="95" spans="1:4" x14ac:dyDescent="0.2">
      <c r="A95" s="124" t="s">
        <v>200</v>
      </c>
      <c r="B95" s="106" t="s">
        <v>201</v>
      </c>
      <c r="C95" s="125"/>
      <c r="D95" s="125">
        <f>D96</f>
        <v>1274649.43</v>
      </c>
    </row>
    <row r="96" spans="1:4" s="120" customFormat="1" ht="12" x14ac:dyDescent="0.2">
      <c r="A96" s="116"/>
      <c r="B96" s="129" t="s">
        <v>258</v>
      </c>
      <c r="C96" s="122"/>
      <c r="D96" s="122">
        <v>1274649.43</v>
      </c>
    </row>
    <row r="97" spans="1:4" s="120" customFormat="1" ht="12" hidden="1" x14ac:dyDescent="0.2">
      <c r="A97" s="116"/>
      <c r="B97" s="121" t="s">
        <v>214</v>
      </c>
      <c r="C97" s="122"/>
      <c r="D97" s="122"/>
    </row>
    <row r="98" spans="1:4" s="120" customFormat="1" ht="12" hidden="1" x14ac:dyDescent="0.2">
      <c r="A98" s="116"/>
      <c r="B98" s="121" t="s">
        <v>213</v>
      </c>
      <c r="C98" s="122"/>
      <c r="D98" s="122"/>
    </row>
    <row r="99" spans="1:4" x14ac:dyDescent="0.2">
      <c r="A99" s="124" t="s">
        <v>129</v>
      </c>
      <c r="B99" s="106" t="s">
        <v>204</v>
      </c>
      <c r="C99" s="125">
        <f>C100</f>
        <v>1674626.9300000011</v>
      </c>
      <c r="D99" s="125"/>
    </row>
    <row r="100" spans="1:4" s="120" customFormat="1" ht="16.5" customHeight="1" x14ac:dyDescent="0.2">
      <c r="A100" s="116"/>
      <c r="B100" s="117" t="s">
        <v>259</v>
      </c>
      <c r="C100" s="122">
        <v>1674626.9300000011</v>
      </c>
      <c r="D100" s="122"/>
    </row>
    <row r="101" spans="1:4" s="120" customFormat="1" ht="12" hidden="1" x14ac:dyDescent="0.2">
      <c r="A101" s="116"/>
      <c r="B101" s="121" t="s">
        <v>214</v>
      </c>
      <c r="C101" s="122"/>
      <c r="D101" s="122"/>
    </row>
    <row r="102" spans="1:4" s="120" customFormat="1" ht="12" hidden="1" x14ac:dyDescent="0.2">
      <c r="A102" s="116"/>
      <c r="B102" s="121" t="s">
        <v>213</v>
      </c>
      <c r="C102" s="122"/>
      <c r="D102" s="122"/>
    </row>
    <row r="103" spans="1:4" x14ac:dyDescent="0.2">
      <c r="A103" s="113" t="s">
        <v>260</v>
      </c>
      <c r="B103" s="114" t="s">
        <v>261</v>
      </c>
      <c r="C103" s="115">
        <f>C94+C95-C99</f>
        <v>2694358.4499999988</v>
      </c>
      <c r="D103" s="115">
        <f>D94+D95</f>
        <v>4368985.38</v>
      </c>
    </row>
    <row r="104" spans="1:4" x14ac:dyDescent="0.2">
      <c r="A104" s="113" t="s">
        <v>262</v>
      </c>
      <c r="B104" s="114" t="s">
        <v>263</v>
      </c>
      <c r="C104" s="115">
        <f>C103*-1</f>
        <v>-2694358.4499999988</v>
      </c>
      <c r="D104" s="115">
        <f>D103*-1</f>
        <v>-4368985.38</v>
      </c>
    </row>
    <row r="105" spans="1:4" ht="8.25" customHeight="1" x14ac:dyDescent="0.2">
      <c r="A105" s="110"/>
      <c r="B105" s="111"/>
      <c r="C105" s="112"/>
      <c r="D105" s="112"/>
    </row>
    <row r="106" spans="1:4" x14ac:dyDescent="0.2">
      <c r="A106" s="113" t="s">
        <v>264</v>
      </c>
      <c r="B106" s="114" t="s">
        <v>265</v>
      </c>
      <c r="C106" s="115">
        <f>C107</f>
        <v>1294128.4800000007</v>
      </c>
      <c r="D106" s="115">
        <f>'[2]RZiS  22'!C43</f>
        <v>2027999.0900000003</v>
      </c>
    </row>
    <row r="107" spans="1:4" s="120" customFormat="1" ht="12" x14ac:dyDescent="0.2">
      <c r="A107" s="116" t="s">
        <v>200</v>
      </c>
      <c r="B107" s="117" t="s">
        <v>266</v>
      </c>
      <c r="C107" s="122">
        <f>'[2]RZiS  22'!D43</f>
        <v>1294128.4800000007</v>
      </c>
      <c r="D107" s="122">
        <v>2027999.0900000003</v>
      </c>
    </row>
    <row r="108" spans="1:4" s="120" customFormat="1" ht="12" x14ac:dyDescent="0.2">
      <c r="A108" s="116" t="s">
        <v>129</v>
      </c>
      <c r="B108" s="117" t="s">
        <v>267</v>
      </c>
      <c r="C108" s="122"/>
      <c r="D108" s="122"/>
    </row>
    <row r="109" spans="1:4" s="120" customFormat="1" ht="12" x14ac:dyDescent="0.2">
      <c r="A109" s="116" t="s">
        <v>130</v>
      </c>
      <c r="B109" s="117" t="s">
        <v>268</v>
      </c>
      <c r="C109" s="122"/>
      <c r="D109" s="122"/>
    </row>
    <row r="110" spans="1:4" ht="5.25" customHeight="1" x14ac:dyDescent="0.2">
      <c r="A110" s="130"/>
      <c r="B110" s="131"/>
      <c r="C110" s="132"/>
      <c r="D110" s="132"/>
    </row>
    <row r="111" spans="1:4" x14ac:dyDescent="0.2">
      <c r="A111" s="103" t="s">
        <v>269</v>
      </c>
      <c r="B111" s="103" t="s">
        <v>270</v>
      </c>
      <c r="C111" s="109">
        <f>C22+C34-C39+C53+C65+C77+C104+C106</f>
        <v>18526009.990000002</v>
      </c>
      <c r="D111" s="109">
        <f>D22+D34-D39+D53+D65+D77+D104+D106</f>
        <v>17401106.110000003</v>
      </c>
    </row>
    <row r="112" spans="1:4" ht="15" customHeight="1" x14ac:dyDescent="0.2">
      <c r="A112" s="133"/>
      <c r="B112" s="133" t="s">
        <v>271</v>
      </c>
      <c r="C112" s="134"/>
      <c r="D112" s="134"/>
    </row>
    <row r="113" spans="1:5" s="120" customFormat="1" ht="12" x14ac:dyDescent="0.2">
      <c r="A113" s="116" t="s">
        <v>200</v>
      </c>
      <c r="B113" s="117" t="s">
        <v>272</v>
      </c>
      <c r="C113" s="122"/>
      <c r="D113" s="122"/>
    </row>
    <row r="114" spans="1:5" s="120" customFormat="1" ht="12" x14ac:dyDescent="0.2">
      <c r="A114" s="116" t="s">
        <v>129</v>
      </c>
      <c r="B114" s="117" t="s">
        <v>273</v>
      </c>
      <c r="C114" s="122"/>
      <c r="D114" s="122"/>
    </row>
    <row r="115" spans="1:5" s="120" customFormat="1" ht="12" x14ac:dyDescent="0.2">
      <c r="A115" s="116" t="s">
        <v>130</v>
      </c>
      <c r="B115" s="117" t="s">
        <v>274</v>
      </c>
      <c r="C115" s="122"/>
      <c r="D115" s="122"/>
    </row>
    <row r="116" spans="1:5" s="120" customFormat="1" ht="12" x14ac:dyDescent="0.2">
      <c r="A116" s="116" t="s">
        <v>275</v>
      </c>
      <c r="B116" s="117" t="s">
        <v>276</v>
      </c>
      <c r="C116" s="122"/>
      <c r="D116" s="122"/>
    </row>
    <row r="117" spans="1:5" s="120" customFormat="1" ht="12" x14ac:dyDescent="0.2">
      <c r="A117" s="116" t="s">
        <v>277</v>
      </c>
      <c r="B117" s="117" t="s">
        <v>278</v>
      </c>
      <c r="C117" s="122">
        <v>0.01</v>
      </c>
      <c r="D117" s="122">
        <v>0.01</v>
      </c>
    </row>
    <row r="118" spans="1:5" s="120" customFormat="1" ht="12" hidden="1" x14ac:dyDescent="0.2">
      <c r="A118" s="116" t="s">
        <v>279</v>
      </c>
      <c r="B118" s="121"/>
      <c r="C118" s="122"/>
      <c r="D118" s="122"/>
    </row>
    <row r="119" spans="1:5" s="120" customFormat="1" ht="12" hidden="1" x14ac:dyDescent="0.2">
      <c r="A119" s="116" t="s">
        <v>277</v>
      </c>
      <c r="B119" s="121"/>
      <c r="C119" s="122"/>
      <c r="D119" s="122"/>
    </row>
    <row r="120" spans="1:5" ht="48.75" customHeight="1" x14ac:dyDescent="0.2">
      <c r="A120" s="103" t="s">
        <v>280</v>
      </c>
      <c r="B120" s="108" t="s">
        <v>281</v>
      </c>
      <c r="C120" s="109">
        <f>+C111</f>
        <v>18526009.990000002</v>
      </c>
      <c r="D120" s="109">
        <f>+D111</f>
        <v>17401106.110000003</v>
      </c>
      <c r="E120" s="105"/>
    </row>
    <row r="122" spans="1:5" ht="14.25" customHeight="1" x14ac:dyDescent="0.2">
      <c r="B122" s="181"/>
      <c r="C122" s="182"/>
      <c r="D122" s="105"/>
    </row>
    <row r="123" spans="1:5" hidden="1" x14ac:dyDescent="0.2">
      <c r="A123" s="135"/>
      <c r="B123" s="16" t="s">
        <v>29</v>
      </c>
      <c r="C123" s="16"/>
    </row>
    <row r="124" spans="1:5" hidden="1" x14ac:dyDescent="0.2">
      <c r="A124" s="135"/>
    </row>
    <row r="125" spans="1:5" hidden="1" x14ac:dyDescent="0.2">
      <c r="A125" s="135"/>
    </row>
    <row r="126" spans="1:5" x14ac:dyDescent="0.2">
      <c r="A126" s="135"/>
      <c r="B126" s="181" t="s">
        <v>187</v>
      </c>
      <c r="C126" s="182"/>
      <c r="D126" s="105"/>
    </row>
    <row r="127" spans="1:5" x14ac:dyDescent="0.2">
      <c r="B127" s="16" t="s">
        <v>29</v>
      </c>
      <c r="C127" s="16"/>
    </row>
  </sheetData>
  <mergeCells count="10">
    <mergeCell ref="A35:D35"/>
    <mergeCell ref="A40:D40"/>
    <mergeCell ref="B122:C122"/>
    <mergeCell ref="B126:C126"/>
    <mergeCell ref="A1:B1"/>
    <mergeCell ref="A2:B2"/>
    <mergeCell ref="A3:B3"/>
    <mergeCell ref="A6:A7"/>
    <mergeCell ref="B6:B7"/>
    <mergeCell ref="A8:D8"/>
  </mergeCell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D75"/>
  <sheetViews>
    <sheetView zoomScale="110" zoomScaleNormal="110" workbookViewId="0">
      <selection activeCell="D15" sqref="D15"/>
    </sheetView>
  </sheetViews>
  <sheetFormatPr defaultColWidth="10.85546875" defaultRowHeight="15" x14ac:dyDescent="0.2"/>
  <cols>
    <col min="1" max="1" width="5.7109375" style="95" customWidth="1"/>
    <col min="2" max="2" width="58.7109375" style="95" customWidth="1"/>
    <col min="3" max="3" width="23.42578125" style="95" customWidth="1"/>
    <col min="4" max="4" width="22.5703125" style="95" customWidth="1"/>
    <col min="5" max="16384" width="10.85546875" style="95"/>
  </cols>
  <sheetData>
    <row r="1" spans="1:4" ht="15" customHeight="1" x14ac:dyDescent="0.2">
      <c r="A1" s="193" t="str">
        <f>'[1]Dane podstawowe'!B2</f>
        <v>POLSKI ZWIĄZEK NIEWIDOMYCH</v>
      </c>
      <c r="B1" s="193"/>
      <c r="C1" s="93"/>
      <c r="D1" s="93"/>
    </row>
    <row r="2" spans="1:4" ht="15.75" customHeight="1" x14ac:dyDescent="0.25">
      <c r="A2" s="194"/>
      <c r="B2" s="194"/>
      <c r="C2" s="93"/>
      <c r="D2" s="93"/>
    </row>
    <row r="3" spans="1:4" x14ac:dyDescent="0.2">
      <c r="A3" s="136" t="s">
        <v>282</v>
      </c>
      <c r="B3" s="137"/>
      <c r="C3" s="137"/>
      <c r="D3" s="137"/>
    </row>
    <row r="4" spans="1:4" s="138" customFormat="1" ht="15" customHeight="1" x14ac:dyDescent="0.25">
      <c r="A4" s="97"/>
      <c r="B4" s="97"/>
      <c r="C4" s="97"/>
      <c r="D4" s="97"/>
    </row>
    <row r="5" spans="1:4" x14ac:dyDescent="0.2">
      <c r="A5" s="139"/>
      <c r="B5" s="140"/>
      <c r="C5" s="140"/>
      <c r="D5" s="140"/>
    </row>
    <row r="6" spans="1:4" s="94" customFormat="1" ht="14.25" x14ac:dyDescent="0.2">
      <c r="A6" s="196" t="s">
        <v>3</v>
      </c>
      <c r="B6" s="197" t="s">
        <v>131</v>
      </c>
      <c r="C6" s="101" t="s">
        <v>189</v>
      </c>
      <c r="D6" s="101" t="s">
        <v>189</v>
      </c>
    </row>
    <row r="7" spans="1:4" s="94" customFormat="1" ht="33" customHeight="1" x14ac:dyDescent="0.2">
      <c r="A7" s="196"/>
      <c r="B7" s="197"/>
      <c r="C7" s="102" t="s">
        <v>283</v>
      </c>
      <c r="D7" s="102" t="s">
        <v>284</v>
      </c>
    </row>
    <row r="8" spans="1:4" ht="6.75" customHeight="1" x14ac:dyDescent="0.2">
      <c r="A8" s="205"/>
      <c r="B8" s="206"/>
      <c r="C8" s="206"/>
      <c r="D8" s="206"/>
    </row>
    <row r="9" spans="1:4" s="94" customFormat="1" ht="19.5" customHeight="1" thickBot="1" x14ac:dyDescent="0.25">
      <c r="A9" s="207" t="s">
        <v>285</v>
      </c>
      <c r="B9" s="207"/>
      <c r="C9" s="207"/>
      <c r="D9" s="207"/>
    </row>
    <row r="10" spans="1:4" ht="15" customHeight="1" thickBot="1" x14ac:dyDescent="0.25">
      <c r="A10" s="142" t="s">
        <v>19</v>
      </c>
      <c r="B10" s="143" t="s">
        <v>286</v>
      </c>
      <c r="C10" s="144">
        <f>'[2]RZiS  22'!D43</f>
        <v>1294128.4800000007</v>
      </c>
      <c r="D10" s="144">
        <v>2027999.09</v>
      </c>
    </row>
    <row r="11" spans="1:4" ht="15" customHeight="1" x14ac:dyDescent="0.2">
      <c r="A11" s="145" t="s">
        <v>269</v>
      </c>
      <c r="B11" s="145" t="s">
        <v>287</v>
      </c>
      <c r="C11" s="146">
        <f>SUM(C12:C21)</f>
        <v>1995345.08</v>
      </c>
      <c r="D11" s="146">
        <f>SUM(D12:D21)</f>
        <v>-2827035.06</v>
      </c>
    </row>
    <row r="12" spans="1:4" s="120" customFormat="1" ht="15" customHeight="1" x14ac:dyDescent="0.2">
      <c r="A12" s="116" t="s">
        <v>288</v>
      </c>
      <c r="B12" s="117" t="s">
        <v>289</v>
      </c>
      <c r="C12" s="64">
        <v>1509661.06</v>
      </c>
      <c r="D12" s="122">
        <v>1684903.94</v>
      </c>
    </row>
    <row r="13" spans="1:4" s="120" customFormat="1" ht="15" customHeight="1" x14ac:dyDescent="0.2">
      <c r="A13" s="116" t="s">
        <v>223</v>
      </c>
      <c r="B13" s="117" t="s">
        <v>290</v>
      </c>
      <c r="C13" s="122"/>
      <c r="D13" s="122"/>
    </row>
    <row r="14" spans="1:4" s="120" customFormat="1" ht="15" customHeight="1" x14ac:dyDescent="0.2">
      <c r="A14" s="116" t="s">
        <v>217</v>
      </c>
      <c r="B14" s="117" t="s">
        <v>291</v>
      </c>
      <c r="C14" s="122"/>
      <c r="D14" s="122"/>
    </row>
    <row r="15" spans="1:4" s="120" customFormat="1" ht="15" customHeight="1" x14ac:dyDescent="0.2">
      <c r="A15" s="116" t="s">
        <v>141</v>
      </c>
      <c r="B15" s="117" t="s">
        <v>292</v>
      </c>
      <c r="C15" s="122">
        <v>-677343</v>
      </c>
      <c r="D15" s="122">
        <v>-3604917.27</v>
      </c>
    </row>
    <row r="16" spans="1:4" s="120" customFormat="1" ht="15" customHeight="1" x14ac:dyDescent="0.2">
      <c r="A16" s="116" t="s">
        <v>142</v>
      </c>
      <c r="B16" s="117" t="s">
        <v>293</v>
      </c>
      <c r="C16" s="122"/>
      <c r="D16" s="122"/>
    </row>
    <row r="17" spans="1:4" s="120" customFormat="1" ht="15" customHeight="1" x14ac:dyDescent="0.2">
      <c r="A17" s="116" t="s">
        <v>264</v>
      </c>
      <c r="B17" s="117" t="s">
        <v>294</v>
      </c>
      <c r="C17" s="122">
        <f>'[2]Bilans 22'!B46-'[2]Bilans 22'!C46</f>
        <v>53606.320000000007</v>
      </c>
      <c r="D17" s="122">
        <v>-134795.91</v>
      </c>
    </row>
    <row r="18" spans="1:4" s="120" customFormat="1" ht="15" customHeight="1" x14ac:dyDescent="0.2">
      <c r="A18" s="116" t="s">
        <v>295</v>
      </c>
      <c r="B18" s="117" t="s">
        <v>296</v>
      </c>
      <c r="C18" s="122">
        <f>'[2]Bilans 22'!B52-'[2]Bilans 22'!C52</f>
        <v>-787971.8599999994</v>
      </c>
      <c r="D18" s="122">
        <v>-49900.13</v>
      </c>
    </row>
    <row r="19" spans="1:4" s="120" customFormat="1" ht="26.25" customHeight="1" x14ac:dyDescent="0.2">
      <c r="A19" s="116" t="s">
        <v>297</v>
      </c>
      <c r="B19" s="117" t="s">
        <v>298</v>
      </c>
      <c r="C19" s="122">
        <f>'[2]Bilans 22'!C116-'[2]Bilans 22'!B116+'[2]Bilans 22'!C138-'[2]Bilans 22'!B138</f>
        <v>-27759.680000000633</v>
      </c>
      <c r="D19" s="122">
        <v>210729.26</v>
      </c>
    </row>
    <row r="20" spans="1:4" s="120" customFormat="1" ht="15" customHeight="1" x14ac:dyDescent="0.2">
      <c r="A20" s="116" t="s">
        <v>299</v>
      </c>
      <c r="B20" s="117" t="s">
        <v>300</v>
      </c>
      <c r="C20" s="122">
        <f>'[2]Bilans 22'!B82-'[2]Bilans 22'!C82</f>
        <v>-43507.140000000014</v>
      </c>
      <c r="D20" s="122">
        <v>-356604.84</v>
      </c>
    </row>
    <row r="21" spans="1:4" s="120" customFormat="1" ht="15" customHeight="1" thickBot="1" x14ac:dyDescent="0.25">
      <c r="A21" s="147">
        <v>10</v>
      </c>
      <c r="B21" s="148" t="s">
        <v>301</v>
      </c>
      <c r="C21" s="149">
        <v>1968659.38</v>
      </c>
      <c r="D21" s="149">
        <v>-576450.11</v>
      </c>
    </row>
    <row r="22" spans="1:4" ht="29.25" customHeight="1" thickBot="1" x14ac:dyDescent="0.25">
      <c r="A22" s="150" t="s">
        <v>280</v>
      </c>
      <c r="B22" s="151" t="s">
        <v>302</v>
      </c>
      <c r="C22" s="152">
        <f>C10+C11</f>
        <v>3289473.5600000005</v>
      </c>
      <c r="D22" s="152">
        <f>D10+D11</f>
        <v>-799035.97</v>
      </c>
    </row>
    <row r="23" spans="1:4" ht="6" customHeight="1" x14ac:dyDescent="0.2">
      <c r="A23" s="153"/>
      <c r="B23" s="154"/>
      <c r="C23" s="154"/>
      <c r="D23" s="154"/>
    </row>
    <row r="24" spans="1:4" s="94" customFormat="1" ht="19.5" customHeight="1" thickBot="1" x14ac:dyDescent="0.25">
      <c r="A24" s="199" t="s">
        <v>303</v>
      </c>
      <c r="B24" s="200"/>
      <c r="C24" s="200"/>
      <c r="D24" s="201"/>
    </row>
    <row r="25" spans="1:4" ht="15" customHeight="1" thickBot="1" x14ac:dyDescent="0.25">
      <c r="A25" s="142" t="s">
        <v>19</v>
      </c>
      <c r="B25" s="143" t="s">
        <v>304</v>
      </c>
      <c r="C25" s="155">
        <f>C26</f>
        <v>902937.54</v>
      </c>
      <c r="D25" s="155">
        <f>D26</f>
        <v>4150000</v>
      </c>
    </row>
    <row r="26" spans="1:4" s="120" customFormat="1" ht="27" customHeight="1" x14ac:dyDescent="0.2">
      <c r="A26" s="156" t="s">
        <v>288</v>
      </c>
      <c r="B26" s="157" t="s">
        <v>305</v>
      </c>
      <c r="C26" s="158">
        <v>902937.54</v>
      </c>
      <c r="D26" s="158">
        <v>4150000</v>
      </c>
    </row>
    <row r="27" spans="1:4" s="120" customFormat="1" ht="25.5" customHeight="1" x14ac:dyDescent="0.2">
      <c r="A27" s="116" t="s">
        <v>223</v>
      </c>
      <c r="B27" s="117" t="s">
        <v>306</v>
      </c>
      <c r="C27" s="122"/>
      <c r="D27" s="122"/>
    </row>
    <row r="28" spans="1:4" s="120" customFormat="1" ht="15" customHeight="1" x14ac:dyDescent="0.2">
      <c r="A28" s="116" t="s">
        <v>217</v>
      </c>
      <c r="B28" s="117" t="s">
        <v>307</v>
      </c>
      <c r="C28" s="118"/>
      <c r="D28" s="118"/>
    </row>
    <row r="29" spans="1:4" s="120" customFormat="1" ht="15" customHeight="1" x14ac:dyDescent="0.2">
      <c r="A29" s="116" t="s">
        <v>200</v>
      </c>
      <c r="B29" s="117" t="s">
        <v>308</v>
      </c>
      <c r="C29" s="122"/>
      <c r="D29" s="122"/>
    </row>
    <row r="30" spans="1:4" s="120" customFormat="1" ht="15" customHeight="1" x14ac:dyDescent="0.2">
      <c r="A30" s="116" t="s">
        <v>129</v>
      </c>
      <c r="B30" s="117" t="s">
        <v>309</v>
      </c>
      <c r="C30" s="118"/>
      <c r="D30" s="118"/>
    </row>
    <row r="31" spans="1:4" s="120" customFormat="1" ht="15" customHeight="1" x14ac:dyDescent="0.2">
      <c r="A31" s="116"/>
      <c r="B31" s="117" t="s">
        <v>310</v>
      </c>
      <c r="C31" s="122"/>
      <c r="D31" s="122"/>
    </row>
    <row r="32" spans="1:4" s="120" customFormat="1" ht="15" customHeight="1" x14ac:dyDescent="0.2">
      <c r="A32" s="116"/>
      <c r="B32" s="117" t="s">
        <v>311</v>
      </c>
      <c r="C32" s="122"/>
      <c r="D32" s="122"/>
    </row>
    <row r="33" spans="1:4" s="120" customFormat="1" ht="15" customHeight="1" x14ac:dyDescent="0.2">
      <c r="A33" s="116"/>
      <c r="B33" s="159" t="s">
        <v>312</v>
      </c>
      <c r="C33" s="122"/>
      <c r="D33" s="122"/>
    </row>
    <row r="34" spans="1:4" s="120" customFormat="1" ht="15" customHeight="1" x14ac:dyDescent="0.2">
      <c r="A34" s="116"/>
      <c r="B34" s="117" t="s">
        <v>313</v>
      </c>
      <c r="C34" s="122"/>
      <c r="D34" s="122"/>
    </row>
    <row r="35" spans="1:4" s="120" customFormat="1" ht="15" customHeight="1" x14ac:dyDescent="0.2">
      <c r="A35" s="116"/>
      <c r="B35" s="117" t="s">
        <v>314</v>
      </c>
      <c r="C35" s="122"/>
      <c r="D35" s="122"/>
    </row>
    <row r="36" spans="1:4" s="120" customFormat="1" ht="15" customHeight="1" thickBot="1" x14ac:dyDescent="0.25">
      <c r="A36" s="147" t="s">
        <v>141</v>
      </c>
      <c r="B36" s="148" t="s">
        <v>315</v>
      </c>
      <c r="C36" s="160"/>
      <c r="D36" s="160"/>
    </row>
    <row r="37" spans="1:4" ht="15" customHeight="1" thickBot="1" x14ac:dyDescent="0.25">
      <c r="A37" s="142" t="s">
        <v>269</v>
      </c>
      <c r="B37" s="143" t="s">
        <v>316</v>
      </c>
      <c r="C37" s="155">
        <f>C38</f>
        <v>398547.83</v>
      </c>
      <c r="D37" s="155">
        <f>D38</f>
        <v>2276861.6</v>
      </c>
    </row>
    <row r="38" spans="1:4" s="120" customFormat="1" ht="27" customHeight="1" x14ac:dyDescent="0.2">
      <c r="A38" s="156" t="s">
        <v>288</v>
      </c>
      <c r="B38" s="157" t="s">
        <v>317</v>
      </c>
      <c r="C38" s="122">
        <v>398547.83</v>
      </c>
      <c r="D38" s="122">
        <v>2276861.6</v>
      </c>
    </row>
    <row r="39" spans="1:4" s="120" customFormat="1" ht="21" customHeight="1" x14ac:dyDescent="0.2">
      <c r="A39" s="116" t="s">
        <v>223</v>
      </c>
      <c r="B39" s="117" t="s">
        <v>318</v>
      </c>
      <c r="C39" s="122"/>
      <c r="D39" s="122"/>
    </row>
    <row r="40" spans="1:4" s="120" customFormat="1" ht="15" customHeight="1" x14ac:dyDescent="0.2">
      <c r="A40" s="116" t="s">
        <v>217</v>
      </c>
      <c r="B40" s="117" t="s">
        <v>319</v>
      </c>
      <c r="C40" s="118"/>
      <c r="D40" s="118"/>
    </row>
    <row r="41" spans="1:4" s="120" customFormat="1" ht="15" customHeight="1" x14ac:dyDescent="0.2">
      <c r="A41" s="116" t="s">
        <v>200</v>
      </c>
      <c r="B41" s="117" t="s">
        <v>308</v>
      </c>
      <c r="C41" s="122"/>
      <c r="D41" s="122"/>
    </row>
    <row r="42" spans="1:4" s="120" customFormat="1" ht="15" customHeight="1" x14ac:dyDescent="0.2">
      <c r="A42" s="116" t="s">
        <v>129</v>
      </c>
      <c r="B42" s="117" t="s">
        <v>309</v>
      </c>
      <c r="C42" s="118"/>
      <c r="D42" s="118"/>
    </row>
    <row r="43" spans="1:4" s="120" customFormat="1" ht="15" customHeight="1" x14ac:dyDescent="0.2">
      <c r="A43" s="116"/>
      <c r="B43" s="117" t="s">
        <v>320</v>
      </c>
      <c r="C43" s="122"/>
      <c r="D43" s="122"/>
    </row>
    <row r="44" spans="1:4" s="120" customFormat="1" ht="15" customHeight="1" x14ac:dyDescent="0.2">
      <c r="A44" s="116"/>
      <c r="B44" s="117" t="s">
        <v>321</v>
      </c>
      <c r="C44" s="122"/>
      <c r="D44" s="122"/>
    </row>
    <row r="45" spans="1:4" s="120" customFormat="1" ht="15" customHeight="1" thickBot="1" x14ac:dyDescent="0.25">
      <c r="A45" s="147" t="s">
        <v>141</v>
      </c>
      <c r="B45" s="148" t="s">
        <v>322</v>
      </c>
      <c r="C45" s="160"/>
      <c r="D45" s="160"/>
    </row>
    <row r="46" spans="1:4" ht="26.25" customHeight="1" thickBot="1" x14ac:dyDescent="0.25">
      <c r="A46" s="150" t="s">
        <v>280</v>
      </c>
      <c r="B46" s="151" t="s">
        <v>323</v>
      </c>
      <c r="C46" s="152">
        <f>C25-C37</f>
        <v>504389.71</v>
      </c>
      <c r="D46" s="152">
        <f>D25-D37</f>
        <v>1873138.4</v>
      </c>
    </row>
    <row r="47" spans="1:4" ht="8.25" customHeight="1" x14ac:dyDescent="0.2">
      <c r="A47" s="153"/>
      <c r="B47" s="154"/>
      <c r="C47" s="154"/>
      <c r="D47" s="154"/>
    </row>
    <row r="48" spans="1:4" ht="19.5" customHeight="1" thickBot="1" x14ac:dyDescent="0.25">
      <c r="A48" s="202" t="s">
        <v>324</v>
      </c>
      <c r="B48" s="203"/>
      <c r="C48" s="203"/>
      <c r="D48" s="204"/>
    </row>
    <row r="49" spans="1:4" ht="15" customHeight="1" thickBot="1" x14ac:dyDescent="0.25">
      <c r="A49" s="142" t="s">
        <v>19</v>
      </c>
      <c r="B49" s="143" t="s">
        <v>304</v>
      </c>
      <c r="C49" s="155">
        <f>C51</f>
        <v>0</v>
      </c>
      <c r="D49" s="155">
        <f>D51</f>
        <v>262114.41</v>
      </c>
    </row>
    <row r="50" spans="1:4" ht="37.5" customHeight="1" x14ac:dyDescent="0.2">
      <c r="A50" s="161" t="s">
        <v>288</v>
      </c>
      <c r="B50" s="162" t="s">
        <v>325</v>
      </c>
      <c r="C50" s="163"/>
      <c r="D50" s="163"/>
    </row>
    <row r="51" spans="1:4" ht="15" customHeight="1" x14ac:dyDescent="0.2">
      <c r="A51" s="124" t="s">
        <v>223</v>
      </c>
      <c r="B51" s="106" t="s">
        <v>326</v>
      </c>
      <c r="C51" s="164"/>
      <c r="D51" s="164">
        <v>262114.41</v>
      </c>
    </row>
    <row r="52" spans="1:4" ht="15" customHeight="1" x14ac:dyDescent="0.2">
      <c r="A52" s="124" t="s">
        <v>217</v>
      </c>
      <c r="B52" s="106" t="s">
        <v>327</v>
      </c>
      <c r="C52" s="164"/>
      <c r="D52" s="164"/>
    </row>
    <row r="53" spans="1:4" ht="15" customHeight="1" thickBot="1" x14ac:dyDescent="0.25">
      <c r="A53" s="165" t="s">
        <v>141</v>
      </c>
      <c r="B53" s="166" t="s">
        <v>328</v>
      </c>
      <c r="C53" s="167"/>
      <c r="D53" s="167"/>
    </row>
    <row r="54" spans="1:4" ht="15" customHeight="1" thickBot="1" x14ac:dyDescent="0.25">
      <c r="A54" s="142" t="s">
        <v>269</v>
      </c>
      <c r="B54" s="143" t="s">
        <v>316</v>
      </c>
      <c r="C54" s="155">
        <f>C58</f>
        <v>215283.72000000003</v>
      </c>
      <c r="D54" s="155">
        <f>D63</f>
        <v>123007.96</v>
      </c>
    </row>
    <row r="55" spans="1:4" ht="15" customHeight="1" x14ac:dyDescent="0.2">
      <c r="A55" s="161" t="s">
        <v>288</v>
      </c>
      <c r="B55" s="162" t="s">
        <v>329</v>
      </c>
      <c r="C55" s="163"/>
      <c r="D55" s="163"/>
    </row>
    <row r="56" spans="1:4" ht="15" customHeight="1" x14ac:dyDescent="0.2">
      <c r="A56" s="124" t="s">
        <v>223</v>
      </c>
      <c r="B56" s="106" t="s">
        <v>330</v>
      </c>
      <c r="C56" s="164"/>
      <c r="D56" s="164"/>
    </row>
    <row r="57" spans="1:4" ht="27.75" customHeight="1" x14ac:dyDescent="0.2">
      <c r="A57" s="124" t="s">
        <v>217</v>
      </c>
      <c r="B57" s="106" t="s">
        <v>331</v>
      </c>
      <c r="C57" s="164"/>
      <c r="D57" s="164"/>
    </row>
    <row r="58" spans="1:4" ht="15" customHeight="1" x14ac:dyDescent="0.2">
      <c r="A58" s="124" t="s">
        <v>141</v>
      </c>
      <c r="B58" s="106" t="s">
        <v>332</v>
      </c>
      <c r="C58" s="164">
        <f>'[2]Bilans 22'!B124-'[2]Bilans 22'!C124</f>
        <v>215283.72000000003</v>
      </c>
      <c r="D58" s="164"/>
    </row>
    <row r="59" spans="1:4" ht="15" customHeight="1" x14ac:dyDescent="0.2">
      <c r="A59" s="124" t="s">
        <v>142</v>
      </c>
      <c r="B59" s="106" t="s">
        <v>333</v>
      </c>
      <c r="C59" s="164"/>
      <c r="D59" s="164"/>
    </row>
    <row r="60" spans="1:4" ht="15" customHeight="1" x14ac:dyDescent="0.2">
      <c r="A60" s="124" t="s">
        <v>264</v>
      </c>
      <c r="B60" s="106" t="s">
        <v>334</v>
      </c>
      <c r="C60" s="164"/>
      <c r="D60" s="164"/>
    </row>
    <row r="61" spans="1:4" ht="25.5" customHeight="1" x14ac:dyDescent="0.2">
      <c r="A61" s="124" t="s">
        <v>295</v>
      </c>
      <c r="B61" s="106" t="s">
        <v>335</v>
      </c>
      <c r="C61" s="164"/>
      <c r="D61" s="164"/>
    </row>
    <row r="62" spans="1:4" ht="15" customHeight="1" x14ac:dyDescent="0.2">
      <c r="A62" s="124" t="s">
        <v>297</v>
      </c>
      <c r="B62" s="106" t="s">
        <v>336</v>
      </c>
      <c r="C62" s="164"/>
      <c r="D62" s="164"/>
    </row>
    <row r="63" spans="1:4" ht="15" customHeight="1" thickBot="1" x14ac:dyDescent="0.25">
      <c r="A63" s="165" t="s">
        <v>299</v>
      </c>
      <c r="B63" s="166" t="s">
        <v>337</v>
      </c>
      <c r="C63" s="167"/>
      <c r="D63" s="167">
        <v>123007.96</v>
      </c>
    </row>
    <row r="64" spans="1:4" ht="27" customHeight="1" thickBot="1" x14ac:dyDescent="0.25">
      <c r="A64" s="150" t="s">
        <v>280</v>
      </c>
      <c r="B64" s="151" t="s">
        <v>338</v>
      </c>
      <c r="C64" s="152">
        <f>C49-C54</f>
        <v>-215283.72000000003</v>
      </c>
      <c r="D64" s="152">
        <f>D49-D54</f>
        <v>139106.45000000001</v>
      </c>
    </row>
    <row r="65" spans="1:4" ht="9.75" customHeight="1" x14ac:dyDescent="0.2">
      <c r="A65" s="153"/>
      <c r="B65" s="168"/>
      <c r="C65" s="169"/>
      <c r="D65" s="169"/>
    </row>
    <row r="66" spans="1:4" s="171" customFormat="1" ht="19.5" customHeight="1" x14ac:dyDescent="0.25">
      <c r="A66" s="108" t="s">
        <v>10</v>
      </c>
      <c r="B66" s="170" t="s">
        <v>339</v>
      </c>
      <c r="C66" s="109">
        <f>C22+C46+C64</f>
        <v>3578579.5500000003</v>
      </c>
      <c r="D66" s="109">
        <f>D22+D46+D64</f>
        <v>1213208.8799999999</v>
      </c>
    </row>
    <row r="67" spans="1:4" s="171" customFormat="1" ht="30.75" customHeight="1" x14ac:dyDescent="0.25">
      <c r="A67" s="108" t="s">
        <v>11</v>
      </c>
      <c r="B67" s="170" t="s">
        <v>340</v>
      </c>
      <c r="C67" s="172">
        <f>C66</f>
        <v>3578579.5500000003</v>
      </c>
      <c r="D67" s="172">
        <f>D66</f>
        <v>1213208.8799999999</v>
      </c>
    </row>
    <row r="68" spans="1:4" ht="15" customHeight="1" x14ac:dyDescent="0.2">
      <c r="A68" s="124"/>
      <c r="B68" s="106" t="s">
        <v>341</v>
      </c>
      <c r="C68" s="164"/>
      <c r="D68" s="164"/>
    </row>
    <row r="69" spans="1:4" s="175" customFormat="1" ht="19.5" customHeight="1" thickBot="1" x14ac:dyDescent="0.3">
      <c r="A69" s="173" t="s">
        <v>13</v>
      </c>
      <c r="B69" s="141" t="s">
        <v>342</v>
      </c>
      <c r="C69" s="174">
        <f>D70</f>
        <v>5111190.47</v>
      </c>
      <c r="D69" s="174">
        <v>3897981.59</v>
      </c>
    </row>
    <row r="70" spans="1:4" ht="27" customHeight="1" thickBot="1" x14ac:dyDescent="0.25">
      <c r="A70" s="176" t="s">
        <v>14</v>
      </c>
      <c r="B70" s="177" t="s">
        <v>343</v>
      </c>
      <c r="C70" s="178">
        <f>C66+C69</f>
        <v>8689770.0199999996</v>
      </c>
      <c r="D70" s="178">
        <f>D66+D69</f>
        <v>5111190.47</v>
      </c>
    </row>
    <row r="71" spans="1:4" ht="15" customHeight="1" x14ac:dyDescent="0.2">
      <c r="A71" s="162"/>
      <c r="B71" s="162" t="s">
        <v>344</v>
      </c>
      <c r="C71" s="163"/>
      <c r="D71" s="163"/>
    </row>
    <row r="72" spans="1:4" x14ac:dyDescent="0.2">
      <c r="A72" s="135"/>
      <c r="B72" s="135"/>
      <c r="C72" s="135"/>
      <c r="D72" s="105"/>
    </row>
    <row r="73" spans="1:4" x14ac:dyDescent="0.2">
      <c r="A73" s="135"/>
      <c r="B73" s="181" t="s">
        <v>187</v>
      </c>
      <c r="C73" s="182"/>
      <c r="D73" s="105"/>
    </row>
    <row r="74" spans="1:4" x14ac:dyDescent="0.2">
      <c r="A74" s="135"/>
      <c r="B74" s="16" t="s">
        <v>29</v>
      </c>
      <c r="C74" s="16"/>
      <c r="D74" s="179"/>
    </row>
    <row r="75" spans="1:4" x14ac:dyDescent="0.2">
      <c r="A75" s="135"/>
      <c r="B75" s="135"/>
      <c r="C75" s="179"/>
      <c r="D75" s="179"/>
    </row>
  </sheetData>
  <mergeCells count="9">
    <mergeCell ref="A24:D24"/>
    <mergeCell ref="A48:D48"/>
    <mergeCell ref="B73:C73"/>
    <mergeCell ref="A1:B1"/>
    <mergeCell ref="A2:B2"/>
    <mergeCell ref="A6:A7"/>
    <mergeCell ref="B6:B7"/>
    <mergeCell ref="A8:D8"/>
    <mergeCell ref="A9:D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Bilans </vt:lpstr>
      <vt:lpstr>RZiS  </vt:lpstr>
      <vt:lpstr>kapitały 22</vt:lpstr>
      <vt:lpstr>przepływy22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Zdzisława Krupa</cp:lastModifiedBy>
  <cp:lastPrinted>2026-03-18T11:21:42Z</cp:lastPrinted>
  <dcterms:created xsi:type="dcterms:W3CDTF">1997-02-26T13:46:56Z</dcterms:created>
  <dcterms:modified xsi:type="dcterms:W3CDTF">2026-07-14T05:40:06Z</dcterms:modified>
</cp:coreProperties>
</file>